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45" windowWidth="14310" windowHeight="11760" tabRatio="599" activeTab="3"/>
  </bookViews>
  <sheets>
    <sheet name=" ORE. ECCEDENTI A.S. 17-18" sheetId="1" r:id="rId1"/>
    <sheet name="F.I. COLL SCOL A.S. 17 18" sheetId="2" r:id="rId2"/>
    <sheet name="F I ASSI.TI A. E T. A.S. 17 18 " sheetId="3" r:id="rId3"/>
    <sheet name="ICAR. SPECIF. 2017-2018" sheetId="4" r:id="rId4"/>
    <sheet name="modello" sheetId="5" r:id="rId5"/>
  </sheets>
  <definedNames/>
  <calcPr fullCalcOnLoad="1"/>
</workbook>
</file>

<file path=xl/sharedStrings.xml><?xml version="1.0" encoding="utf-8"?>
<sst xmlns="http://schemas.openxmlformats.org/spreadsheetml/2006/main" count="192" uniqueCount="44">
  <si>
    <t>ore</t>
  </si>
  <si>
    <t>Totale</t>
  </si>
  <si>
    <t>Il Direttore dei Servizi</t>
  </si>
  <si>
    <t>Generali e Amministrativi</t>
  </si>
  <si>
    <t>Il Dirigente Scolastico</t>
  </si>
  <si>
    <t>Importo Lordo</t>
  </si>
  <si>
    <t>Ritenuta Fondo Credito</t>
  </si>
  <si>
    <t>Ritenute Fiscali</t>
  </si>
  <si>
    <t>Aliq. Max</t>
  </si>
  <si>
    <t>Importo</t>
  </si>
  <si>
    <t>Arrot.</t>
  </si>
  <si>
    <t>IMPORTO DA PAGARE</t>
  </si>
  <si>
    <t>Imponibile al netto delle ritenute previdenziali</t>
  </si>
  <si>
    <t>Cognome e Nome</t>
  </si>
  <si>
    <t>importo</t>
  </si>
  <si>
    <t>qualifica</t>
  </si>
  <si>
    <t>1-docenti</t>
  </si>
  <si>
    <t>2-coll.scol</t>
  </si>
  <si>
    <t>3-ass.amm.</t>
  </si>
  <si>
    <t>5-d.s.g.a</t>
  </si>
  <si>
    <t xml:space="preserve">Ritenuta INPDAP </t>
  </si>
  <si>
    <t>Ritenuta INPDAP</t>
  </si>
  <si>
    <t>(Carmine VACCA)</t>
  </si>
  <si>
    <t>0-docenti</t>
  </si>
  <si>
    <t>Totale spesa progetto</t>
  </si>
  <si>
    <t>6-esp.est.</t>
  </si>
  <si>
    <t>4-esperti</t>
  </si>
  <si>
    <t>0-esp.est.</t>
  </si>
  <si>
    <t>(Prof. Pietro Antonio Maradei)</t>
  </si>
  <si>
    <t>ASS</t>
  </si>
  <si>
    <t>CS</t>
  </si>
  <si>
    <t>Amm.vo</t>
  </si>
  <si>
    <t>Tecnico</t>
  </si>
  <si>
    <t>Totale spesa progetto lordo stato</t>
  </si>
  <si>
    <t>IRAP</t>
  </si>
  <si>
    <t>Coll. Scol.</t>
  </si>
  <si>
    <t>Coll scol</t>
  </si>
  <si>
    <t>c.s.</t>
  </si>
  <si>
    <t>PROF.ssa Rosa Maria Paola Ferraro</t>
  </si>
  <si>
    <t xml:space="preserve">FONDO ISTITUTO 2017/18 COLLABORATORI SCOLASTICI </t>
  </si>
  <si>
    <t>FONDO ISTITUTO A.S. 2017/2018 - ORE ECCEDENTI</t>
  </si>
  <si>
    <t>A.S. 2017/18 -</t>
  </si>
  <si>
    <t xml:space="preserve">FONDO ISTITUTO A.S. 2017/2018 -ASSISTENTI AMM.VI E  TECNICI </t>
  </si>
  <si>
    <t xml:space="preserve"> 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</si>
</sst>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0_ ;\-#,##0.00\ "/>
    <numFmt numFmtId="171" formatCode="#,##0_ ;\-#,##0\ "/>
    <numFmt numFmtId="172" formatCode="_-* #,##0.0_-;\-* #,##0.0_-;_-* &quot;-&quot;_-;_-@_-"/>
    <numFmt numFmtId="173" formatCode="_-* #,##0.00_-;\-* #,##0.00_-;_-* &quot;-&quot;_-;_-@_-"/>
    <numFmt numFmtId="174" formatCode="_-[$€]\ * #,##0.00_-;\-[$€]\ * #,##0.00_-;_-[$€]\ * &quot;-&quot;??_-;_-@_-"/>
    <numFmt numFmtId="175" formatCode="_-* #,##0.000_-;\-* #,##0.000_-;_-* &quot;-&quot;_-;_-@_-"/>
    <numFmt numFmtId="176" formatCode="_-* #,##0.00\ [$€-1007]_-;\-* #,##0.00\ [$€-1007]_-;_-* &quot;-&quot;??\ [$€-1007]_-;_-@_-"/>
    <numFmt numFmtId="177" formatCode="_-* #,##0.000_-;\-* #,##0.000_-;_-* &quot;-&quot;??_-;_-@_-"/>
    <numFmt numFmtId="178" formatCode="_-[$€]\ * #,##0.000_-;\-[$€]\ * #,##0.000_-;_-[$€]\ * &quot;-&quot;??_-;_-@_-"/>
    <numFmt numFmtId="179" formatCode="0.0%"/>
    <numFmt numFmtId="180" formatCode="_-[$€]\ * #,##0.0_-;\-[$€]\ * #,##0.0_-;_-[$€]\ * &quot;-&quot;??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174" fontId="0" fillId="0" borderId="0" applyFont="0" applyFill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41" fontId="0" fillId="0" borderId="0" xfId="45" applyAlignment="1">
      <alignment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74" fontId="2" fillId="0" borderId="10" xfId="42" applyFont="1" applyBorder="1" applyAlignment="1">
      <alignment/>
    </xf>
    <xf numFmtId="174" fontId="3" fillId="0" borderId="10" xfId="42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168" fontId="3" fillId="0" borderId="12" xfId="61" applyFont="1" applyBorder="1" applyAlignment="1">
      <alignment vertical="center" wrapText="1"/>
    </xf>
    <xf numFmtId="168" fontId="3" fillId="0" borderId="13" xfId="61" applyFont="1" applyBorder="1" applyAlignment="1">
      <alignment vertical="center" wrapText="1"/>
    </xf>
    <xf numFmtId="10" fontId="1" fillId="0" borderId="10" xfId="49" applyNumberFormat="1" applyFont="1" applyBorder="1" applyAlignment="1">
      <alignment horizontal="center" vertical="center" wrapText="1"/>
    </xf>
    <xf numFmtId="0" fontId="0" fillId="0" borderId="0" xfId="0" applyAlignment="1">
      <alignment horizontal="center" textRotation="90"/>
    </xf>
    <xf numFmtId="174" fontId="0" fillId="0" borderId="0" xfId="42" applyAlignment="1">
      <alignment/>
    </xf>
    <xf numFmtId="174" fontId="0" fillId="0" borderId="0" xfId="42" applyAlignment="1">
      <alignment horizontal="center"/>
    </xf>
    <xf numFmtId="9" fontId="2" fillId="0" borderId="10" xfId="49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44" fontId="0" fillId="0" borderId="0" xfId="0" applyNumberFormat="1" applyAlignment="1">
      <alignment/>
    </xf>
    <xf numFmtId="0" fontId="0" fillId="33" borderId="0" xfId="0" applyFill="1" applyAlignment="1">
      <alignment/>
    </xf>
    <xf numFmtId="0" fontId="2" fillId="0" borderId="14" xfId="0" applyFont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174" fontId="2" fillId="0" borderId="14" xfId="42" applyFont="1" applyBorder="1" applyAlignment="1">
      <alignment horizontal="center"/>
    </xf>
    <xf numFmtId="174" fontId="3" fillId="0" borderId="14" xfId="42" applyFont="1" applyBorder="1" applyAlignment="1">
      <alignment horizontal="center"/>
    </xf>
    <xf numFmtId="174" fontId="2" fillId="0" borderId="10" xfId="42" applyFont="1" applyBorder="1" applyAlignment="1">
      <alignment horizontal="center"/>
    </xf>
    <xf numFmtId="10" fontId="1" fillId="0" borderId="10" xfId="61" applyNumberFormat="1" applyFont="1" applyBorder="1" applyAlignment="1">
      <alignment horizontal="center" vertical="center" wrapText="1"/>
    </xf>
    <xf numFmtId="174" fontId="3" fillId="0" borderId="15" xfId="42" applyFont="1" applyBorder="1" applyAlignment="1">
      <alignment horizontal="center"/>
    </xf>
    <xf numFmtId="174" fontId="3" fillId="0" borderId="11" xfId="42" applyFont="1" applyBorder="1" applyAlignment="1">
      <alignment horizontal="center"/>
    </xf>
    <xf numFmtId="174" fontId="3" fillId="0" borderId="16" xfId="42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174" fontId="2" fillId="0" borderId="12" xfId="42" applyFont="1" applyBorder="1" applyAlignment="1">
      <alignment/>
    </xf>
    <xf numFmtId="174" fontId="2" fillId="0" borderId="15" xfId="42" applyFont="1" applyBorder="1" applyAlignment="1">
      <alignment horizontal="center"/>
    </xf>
    <xf numFmtId="9" fontId="2" fillId="0" borderId="11" xfId="49" applyFont="1" applyBorder="1" applyAlignment="1">
      <alignment horizontal="center"/>
    </xf>
    <xf numFmtId="174" fontId="2" fillId="0" borderId="12" xfId="42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4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174" fontId="3" fillId="0" borderId="10" xfId="42" applyFont="1" applyBorder="1" applyAlignment="1">
      <alignment horizontal="center"/>
    </xf>
    <xf numFmtId="176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4" fontId="0" fillId="0" borderId="17" xfId="0" applyNumberFormat="1" applyBorder="1" applyAlignment="1">
      <alignment horizontal="center"/>
    </xf>
    <xf numFmtId="44" fontId="0" fillId="0" borderId="19" xfId="0" applyNumberFormat="1" applyBorder="1" applyAlignment="1">
      <alignment horizontal="center"/>
    </xf>
    <xf numFmtId="44" fontId="0" fillId="0" borderId="18" xfId="0" applyNumberFormat="1" applyBorder="1" applyAlignment="1">
      <alignment horizontal="center"/>
    </xf>
    <xf numFmtId="174" fontId="2" fillId="0" borderId="10" xfId="42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74" fontId="3" fillId="0" borderId="14" xfId="42" applyFont="1" applyBorder="1" applyAlignment="1">
      <alignment horizontal="center"/>
    </xf>
    <xf numFmtId="174" fontId="3" fillId="0" borderId="20" xfId="42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174" fontId="3" fillId="0" borderId="11" xfId="42" applyFont="1" applyBorder="1" applyAlignment="1">
      <alignment horizontal="center"/>
    </xf>
    <xf numFmtId="174" fontId="3" fillId="0" borderId="21" xfId="42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0" fontId="1" fillId="0" borderId="10" xfId="6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textRotation="90"/>
    </xf>
    <xf numFmtId="0" fontId="1" fillId="0" borderId="23" xfId="0" applyFont="1" applyBorder="1" applyAlignment="1">
      <alignment horizontal="center" textRotation="90"/>
    </xf>
    <xf numFmtId="0" fontId="1" fillId="0" borderId="21" xfId="0" applyFont="1" applyBorder="1" applyAlignment="1">
      <alignment horizontal="center" textRotation="90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23" xfId="0" applyBorder="1" applyAlignment="1">
      <alignment horizontal="center"/>
    </xf>
    <xf numFmtId="0" fontId="0" fillId="0" borderId="10" xfId="0" applyBorder="1" applyAlignment="1">
      <alignment horizontal="center" textRotation="90"/>
    </xf>
    <xf numFmtId="0" fontId="0" fillId="0" borderId="0" xfId="0" applyAlignment="1">
      <alignment horizontal="center" textRotation="90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68" fontId="1" fillId="0" borderId="10" xfId="61" applyFont="1" applyBorder="1" applyAlignment="1">
      <alignment horizontal="center" vertical="center" wrapText="1"/>
    </xf>
    <xf numFmtId="168" fontId="3" fillId="0" borderId="11" xfId="61" applyFont="1" applyBorder="1" applyAlignment="1">
      <alignment horizontal="center" vertical="center" wrapText="1"/>
    </xf>
    <xf numFmtId="168" fontId="3" fillId="0" borderId="21" xfId="61" applyFont="1" applyBorder="1" applyAlignment="1">
      <alignment horizontal="center" vertical="center" wrapText="1"/>
    </xf>
    <xf numFmtId="168" fontId="3" fillId="0" borderId="15" xfId="61" applyFont="1" applyBorder="1" applyAlignment="1">
      <alignment horizontal="center" vertical="center" wrapText="1"/>
    </xf>
    <xf numFmtId="168" fontId="3" fillId="0" borderId="24" xfId="61" applyFont="1" applyBorder="1" applyAlignment="1">
      <alignment horizontal="center" vertical="center" wrapText="1"/>
    </xf>
    <xf numFmtId="174" fontId="3" fillId="0" borderId="22" xfId="42" applyFont="1" applyBorder="1" applyAlignment="1">
      <alignment horizontal="center"/>
    </xf>
    <xf numFmtId="174" fontId="2" fillId="0" borderId="14" xfId="42" applyFont="1" applyBorder="1" applyAlignment="1">
      <alignment horizontal="center"/>
    </xf>
    <xf numFmtId="174" fontId="2" fillId="0" borderId="20" xfId="42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76" fontId="1" fillId="0" borderId="18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4" fontId="0" fillId="0" borderId="0" xfId="0" applyNumberFormat="1" applyBorder="1" applyAlignment="1">
      <alignment horizontal="center"/>
    </xf>
    <xf numFmtId="174" fontId="3" fillId="0" borderId="15" xfId="42" applyFont="1" applyBorder="1" applyAlignment="1">
      <alignment horizontal="center"/>
    </xf>
    <xf numFmtId="174" fontId="3" fillId="0" borderId="24" xfId="42" applyFont="1" applyBorder="1" applyAlignment="1">
      <alignment horizontal="center"/>
    </xf>
    <xf numFmtId="174" fontId="3" fillId="0" borderId="12" xfId="42" applyFont="1" applyBorder="1" applyAlignment="1">
      <alignment horizontal="center"/>
    </xf>
    <xf numFmtId="174" fontId="3" fillId="0" borderId="13" xfId="42" applyFont="1" applyBorder="1" applyAlignment="1">
      <alignment horizontal="center"/>
    </xf>
    <xf numFmtId="174" fontId="3" fillId="0" borderId="16" xfId="42" applyFont="1" applyBorder="1" applyAlignment="1">
      <alignment horizontal="center"/>
    </xf>
    <xf numFmtId="174" fontId="3" fillId="0" borderId="25" xfId="42" applyFont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2:AO27"/>
  <sheetViews>
    <sheetView zoomScale="130" zoomScaleNormal="130" workbookViewId="0" topLeftCell="A1">
      <selection activeCell="W7" sqref="W7:AM18"/>
    </sheetView>
  </sheetViews>
  <sheetFormatPr defaultColWidth="9.140625" defaultRowHeight="12.75"/>
  <cols>
    <col min="1" max="1" width="6.00390625" style="0" customWidth="1"/>
    <col min="2" max="2" width="3.8515625" style="0" customWidth="1"/>
    <col min="3" max="3" width="3.28125" style="0" hidden="1" customWidth="1"/>
    <col min="4" max="4" width="6.140625" style="0" hidden="1" customWidth="1"/>
    <col min="5" max="5" width="19.7109375" style="0" hidden="1" customWidth="1"/>
    <col min="6" max="6" width="3.8515625" style="0" hidden="1" customWidth="1"/>
    <col min="7" max="7" width="4.7109375" style="0" hidden="1" customWidth="1"/>
    <col min="8" max="8" width="2.00390625" style="0" hidden="1" customWidth="1"/>
    <col min="9" max="9" width="7.28125" style="0" hidden="1" customWidth="1"/>
    <col min="10" max="10" width="9.28125" style="0" hidden="1" customWidth="1"/>
    <col min="11" max="11" width="8.57421875" style="0" hidden="1" customWidth="1"/>
    <col min="12" max="12" width="9.421875" style="0" hidden="1" customWidth="1"/>
    <col min="13" max="13" width="10.8515625" style="0" hidden="1" customWidth="1"/>
    <col min="14" max="15" width="8.28125" style="0" hidden="1" customWidth="1"/>
    <col min="18" max="18" width="1.421875" style="0" customWidth="1"/>
    <col min="19" max="19" width="4.7109375" style="0" customWidth="1"/>
    <col min="20" max="20" width="10.28125" style="0" bestFit="1" customWidth="1"/>
    <col min="22" max="22" width="3.57421875" style="0" customWidth="1"/>
    <col min="23" max="23" width="11.140625" style="0" customWidth="1"/>
    <col min="25" max="25" width="0.42578125" style="0" customWidth="1"/>
    <col min="27" max="27" width="0.42578125" style="0" customWidth="1"/>
    <col min="29" max="29" width="5.140625" style="0" customWidth="1"/>
    <col min="30" max="30" width="9.140625" style="0" hidden="1" customWidth="1"/>
    <col min="31" max="32" width="7.8515625" style="0" customWidth="1"/>
    <col min="33" max="33" width="4.00390625" style="0" customWidth="1"/>
    <col min="34" max="34" width="2.57421875" style="0" customWidth="1"/>
    <col min="35" max="35" width="4.57421875" style="0" customWidth="1"/>
    <col min="36" max="36" width="9.421875" style="0" hidden="1" customWidth="1"/>
    <col min="37" max="37" width="8.140625" style="0" customWidth="1"/>
    <col min="39" max="39" width="0.9921875" style="0" customWidth="1"/>
    <col min="41" max="41" width="11.00390625" style="0" bestFit="1" customWidth="1"/>
  </cols>
  <sheetData>
    <row r="2" spans="1:38" ht="15.75">
      <c r="A2" s="69" t="s">
        <v>40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</row>
    <row r="3" spans="1:39" ht="12.75" customHeight="1">
      <c r="A3" s="55"/>
      <c r="B3" s="71" t="s">
        <v>15</v>
      </c>
      <c r="C3" s="72" t="s">
        <v>15</v>
      </c>
      <c r="I3" s="16"/>
      <c r="J3" s="1" t="s">
        <v>27</v>
      </c>
      <c r="P3" s="73" t="s">
        <v>13</v>
      </c>
      <c r="Q3" s="73"/>
      <c r="R3" s="73"/>
      <c r="S3" s="74"/>
      <c r="T3" s="75"/>
      <c r="U3" s="78" t="s">
        <v>5</v>
      </c>
      <c r="V3" s="78"/>
      <c r="W3" s="79" t="s">
        <v>20</v>
      </c>
      <c r="X3" s="81" t="s">
        <v>21</v>
      </c>
      <c r="Y3" s="13"/>
      <c r="Z3" s="63" t="s">
        <v>6</v>
      </c>
      <c r="AA3" s="63"/>
      <c r="AB3" s="63" t="s">
        <v>12</v>
      </c>
      <c r="AC3" s="63"/>
      <c r="AD3" s="63"/>
      <c r="AE3" s="64" t="s">
        <v>7</v>
      </c>
      <c r="AF3" s="64"/>
      <c r="AG3" s="64"/>
      <c r="AH3" s="65" t="s">
        <v>10</v>
      </c>
      <c r="AI3" s="63" t="s">
        <v>11</v>
      </c>
      <c r="AJ3" s="63"/>
      <c r="AK3" s="63"/>
      <c r="AL3" s="63" t="s">
        <v>34</v>
      </c>
      <c r="AM3" s="63"/>
    </row>
    <row r="4" spans="1:39" ht="12.75">
      <c r="A4" s="70"/>
      <c r="B4" s="71"/>
      <c r="C4" s="72"/>
      <c r="I4" s="16"/>
      <c r="J4" t="s">
        <v>23</v>
      </c>
      <c r="K4" t="s">
        <v>16</v>
      </c>
      <c r="L4" t="s">
        <v>17</v>
      </c>
      <c r="M4" t="s">
        <v>18</v>
      </c>
      <c r="N4" t="s">
        <v>26</v>
      </c>
      <c r="O4" t="s">
        <v>19</v>
      </c>
      <c r="P4" s="73"/>
      <c r="Q4" s="73"/>
      <c r="R4" s="73"/>
      <c r="S4" s="76"/>
      <c r="T4" s="77"/>
      <c r="U4" s="78"/>
      <c r="V4" s="78"/>
      <c r="W4" s="80"/>
      <c r="X4" s="82"/>
      <c r="Y4" s="14"/>
      <c r="Z4" s="63"/>
      <c r="AA4" s="63"/>
      <c r="AB4" s="63"/>
      <c r="AC4" s="63"/>
      <c r="AD4" s="63"/>
      <c r="AE4" s="63" t="s">
        <v>8</v>
      </c>
      <c r="AF4" s="68" t="s">
        <v>9</v>
      </c>
      <c r="AG4" s="68"/>
      <c r="AH4" s="66"/>
      <c r="AI4" s="63"/>
      <c r="AJ4" s="63"/>
      <c r="AK4" s="63"/>
      <c r="AL4" s="63"/>
      <c r="AM4" s="63"/>
    </row>
    <row r="5" spans="1:39" ht="18.75" customHeight="1">
      <c r="A5" s="56"/>
      <c r="B5" s="71"/>
      <c r="C5" s="72"/>
      <c r="I5" s="18">
        <v>5.16</v>
      </c>
      <c r="J5" s="18">
        <v>35</v>
      </c>
      <c r="K5" s="17">
        <v>17.5</v>
      </c>
      <c r="L5" s="17">
        <v>12.5</v>
      </c>
      <c r="M5" s="17">
        <v>14.5</v>
      </c>
      <c r="N5" s="17">
        <v>41.32</v>
      </c>
      <c r="O5" s="17">
        <v>18.5</v>
      </c>
      <c r="P5" s="73"/>
      <c r="Q5" s="73"/>
      <c r="R5" s="73"/>
      <c r="S5" s="4" t="s">
        <v>0</v>
      </c>
      <c r="T5" s="4" t="s">
        <v>14</v>
      </c>
      <c r="U5" s="78"/>
      <c r="V5" s="78"/>
      <c r="W5" s="15">
        <v>0.242</v>
      </c>
      <c r="X5" s="62">
        <v>0.088</v>
      </c>
      <c r="Y5" s="62"/>
      <c r="Z5" s="62">
        <v>0.0035</v>
      </c>
      <c r="AA5" s="62"/>
      <c r="AB5" s="63"/>
      <c r="AC5" s="63"/>
      <c r="AD5" s="63"/>
      <c r="AE5" s="63"/>
      <c r="AF5" s="68"/>
      <c r="AG5" s="68"/>
      <c r="AH5" s="67"/>
      <c r="AI5" s="63"/>
      <c r="AJ5" s="63"/>
      <c r="AK5" s="63"/>
      <c r="AL5" s="62">
        <v>0.085</v>
      </c>
      <c r="AM5" s="62"/>
    </row>
    <row r="6" spans="1:39" ht="12.75">
      <c r="A6" s="11"/>
      <c r="B6" s="11"/>
      <c r="P6" s="52"/>
      <c r="Q6" s="52"/>
      <c r="R6" s="52"/>
      <c r="S6" s="2"/>
      <c r="T6" s="3"/>
      <c r="U6" s="51"/>
      <c r="V6" s="51"/>
      <c r="W6" s="6"/>
      <c r="X6" s="52"/>
      <c r="Y6" s="52"/>
      <c r="Z6" s="52"/>
      <c r="AA6" s="52"/>
      <c r="AB6" s="52"/>
      <c r="AC6" s="52"/>
      <c r="AD6" s="52"/>
      <c r="AE6" s="3"/>
      <c r="AF6" s="52"/>
      <c r="AG6" s="52"/>
      <c r="AH6" s="2"/>
      <c r="AI6" s="52"/>
      <c r="AJ6" s="52"/>
      <c r="AK6" s="52"/>
      <c r="AL6" s="52"/>
      <c r="AM6" s="52"/>
    </row>
    <row r="7" spans="1:39" ht="12.75">
      <c r="A7" s="3" t="s">
        <v>31</v>
      </c>
      <c r="B7" s="8" t="s">
        <v>29</v>
      </c>
      <c r="C7">
        <f aca="true" t="shared" si="0" ref="C7:C16">IF(B7="doc.",0,IF(B7="doc",1,IF(B7="c.s.",2,IF(B7="ass",3,IF(B7="e.",4,IF(B7="dsga",5,IF(B7="dir",6,IF(B7="e.e.",0,D7))))))))</f>
        <v>3</v>
      </c>
      <c r="D7">
        <f aca="true" t="shared" si="1" ref="D7:D16">IF(B7="e.u.",7,IF(B7="coord",8,""))</f>
      </c>
      <c r="E7" t="str">
        <f aca="true" t="shared" si="2" ref="E7:E16">IF(B7="doc.","docenti",IF(B7="doc","docenti",IF(B7="c.s.","collaboratori scolastici",IF(B7="ass","assistenti amministrativi",IF(B7="e.","esperti esterni",IF(B7="dsga","DirettoreSGA",IF(B7="dir","dirigenti",IF(B7="e.e.","esperti esterni",F7))))))))</f>
        <v>assistenti amministrativi</v>
      </c>
      <c r="F7">
        <f aca="true" t="shared" si="3" ref="F7:F16">IF(B7="e.u.","docenti universitari",IF(B7="coord","coordinatore amministrativo",""))</f>
      </c>
      <c r="G7" t="str">
        <f aca="true" t="shared" si="4" ref="G7:G16">IF(B7="doc.","27%",IF(B7="doc","27%",IF(B7="c.s.","27%",IF(B7="ass","27%",IF(B7="e.","20%",IF(B7="dsga","27%",IF(B7="dir","27%",IF(B7="e.e.","20%",H7))))))))</f>
        <v>27%</v>
      </c>
      <c r="H7">
        <f aca="true" t="shared" si="5" ref="H7:H16">IF(B7="e.u.","20%",IF(B7="coord","29%",))</f>
        <v>0</v>
      </c>
      <c r="P7" s="59"/>
      <c r="Q7" s="60"/>
      <c r="R7" s="61"/>
      <c r="S7" s="2">
        <v>23</v>
      </c>
      <c r="T7" s="9">
        <v>14.5</v>
      </c>
      <c r="U7" s="44">
        <f aca="true" t="shared" si="6" ref="U7:U16">SUM(S7*T7)</f>
        <v>333.5</v>
      </c>
      <c r="V7" s="44"/>
      <c r="W7" s="10"/>
      <c r="X7" s="50"/>
      <c r="Y7" s="50"/>
      <c r="Z7" s="50"/>
      <c r="AA7" s="50"/>
      <c r="AB7" s="50"/>
      <c r="AC7" s="50"/>
      <c r="AD7" s="50"/>
      <c r="AE7" s="19"/>
      <c r="AF7" s="50"/>
      <c r="AG7" s="50"/>
      <c r="AH7" s="2"/>
      <c r="AI7" s="44"/>
      <c r="AJ7" s="44"/>
      <c r="AK7" s="44"/>
      <c r="AL7" s="50"/>
      <c r="AM7" s="50"/>
    </row>
    <row r="8" spans="1:39" ht="12.75">
      <c r="A8" s="3" t="s">
        <v>36</v>
      </c>
      <c r="B8" s="8" t="s">
        <v>30</v>
      </c>
      <c r="C8">
        <f>IF(B8="doc.",0,IF(B8="doc",1,IF(B8="c.s.",2,IF(B8="ass",3,IF(B8="e.",4,IF(B8="dsga",5,IF(B8="dir",6,IF(B8="e.e.",0,D8))))))))</f>
      </c>
      <c r="D8">
        <f>IF(B8="e.u.",7,IF(B8="coord",8,""))</f>
      </c>
      <c r="E8">
        <f>IF(B8="doc.","docenti",IF(B8="doc","docenti",IF(B8="c.s.","collaboratori scolastici",IF(B8="ass","assistenti amministrativi",IF(B8="e.","esperti esterni",IF(B8="dsga","DirettoreSGA",IF(B8="dir","dirigenti",IF(B8="e.e.","esperti esterni",F8))))))))</f>
      </c>
      <c r="F8">
        <f>IF(B8="e.u.","docenti universitari",IF(B8="coord","coordinatore amministrativo",""))</f>
      </c>
      <c r="G8">
        <f>IF(B8="doc.","27%",IF(B8="doc","27%",IF(B8="c.s.","27%",IF(B8="ass","27%",IF(B8="e.","20%",IF(B8="dsga","27%",IF(B8="dir","27%",IF(B8="e.e.","20%",H8))))))))</f>
        <v>0</v>
      </c>
      <c r="H8">
        <f>IF(B8="e.u.","20%",IF(B8="coord","29%",))</f>
        <v>0</v>
      </c>
      <c r="P8" s="59"/>
      <c r="Q8" s="60"/>
      <c r="R8" s="61"/>
      <c r="S8" s="2">
        <v>15</v>
      </c>
      <c r="T8" s="9">
        <v>12.5</v>
      </c>
      <c r="U8" s="53">
        <f>SUM(S8*T8)</f>
        <v>187.5</v>
      </c>
      <c r="V8" s="54"/>
      <c r="W8" s="10"/>
      <c r="X8" s="50"/>
      <c r="Y8" s="50"/>
      <c r="Z8" s="50"/>
      <c r="AA8" s="50"/>
      <c r="AB8" s="50"/>
      <c r="AC8" s="50"/>
      <c r="AD8" s="50"/>
      <c r="AE8" s="19"/>
      <c r="AF8" s="50"/>
      <c r="AG8" s="50"/>
      <c r="AH8" s="2"/>
      <c r="AI8" s="44"/>
      <c r="AJ8" s="44"/>
      <c r="AK8" s="44"/>
      <c r="AL8" s="50"/>
      <c r="AM8" s="50"/>
    </row>
    <row r="9" spans="1:39" ht="12.75">
      <c r="A9" s="3" t="s">
        <v>36</v>
      </c>
      <c r="B9" s="8" t="s">
        <v>37</v>
      </c>
      <c r="C9">
        <f t="shared" si="0"/>
        <v>2</v>
      </c>
      <c r="D9">
        <f t="shared" si="1"/>
      </c>
      <c r="E9" t="str">
        <f t="shared" si="2"/>
        <v>collaboratori scolastici</v>
      </c>
      <c r="F9">
        <f t="shared" si="3"/>
      </c>
      <c r="G9" t="str">
        <f t="shared" si="4"/>
        <v>27%</v>
      </c>
      <c r="H9">
        <f t="shared" si="5"/>
        <v>0</v>
      </c>
      <c r="P9" s="59"/>
      <c r="Q9" s="60"/>
      <c r="R9" s="61"/>
      <c r="S9" s="2">
        <v>23</v>
      </c>
      <c r="T9" s="9">
        <f>IF(C9=0,$J$5,IF(C9=1,$K$5,IF(C9=2,$L$5,IF(C9=3,$M$5,IF(C9=4,$N$5,IF(C9=5,$O$5,IF(C9=6,$I$5,IF(C9=7,#REF!,))))))))</f>
        <v>12.5</v>
      </c>
      <c r="U9" s="53">
        <f t="shared" si="6"/>
        <v>287.5</v>
      </c>
      <c r="V9" s="54"/>
      <c r="W9" s="10"/>
      <c r="X9" s="50"/>
      <c r="Y9" s="50"/>
      <c r="Z9" s="50"/>
      <c r="AA9" s="50"/>
      <c r="AB9" s="50"/>
      <c r="AC9" s="50"/>
      <c r="AD9" s="50"/>
      <c r="AE9" s="19"/>
      <c r="AF9" s="50"/>
      <c r="AG9" s="50"/>
      <c r="AH9" s="2"/>
      <c r="AI9" s="44"/>
      <c r="AJ9" s="44"/>
      <c r="AK9" s="44"/>
      <c r="AL9" s="50"/>
      <c r="AM9" s="50"/>
    </row>
    <row r="10" spans="1:39" ht="12.75">
      <c r="A10" s="3"/>
      <c r="B10" s="8"/>
      <c r="C10">
        <f t="shared" si="0"/>
      </c>
      <c r="D10">
        <f t="shared" si="1"/>
      </c>
      <c r="E10">
        <f t="shared" si="2"/>
      </c>
      <c r="F10">
        <f t="shared" si="3"/>
      </c>
      <c r="G10">
        <f t="shared" si="4"/>
        <v>0</v>
      </c>
      <c r="H10">
        <f t="shared" si="5"/>
        <v>0</v>
      </c>
      <c r="P10" s="59"/>
      <c r="Q10" s="60"/>
      <c r="R10" s="61"/>
      <c r="S10" s="2"/>
      <c r="T10" s="9"/>
      <c r="U10" s="53">
        <f t="shared" si="6"/>
        <v>0</v>
      </c>
      <c r="V10" s="54"/>
      <c r="W10" s="10"/>
      <c r="X10" s="50"/>
      <c r="Y10" s="50"/>
      <c r="Z10" s="50"/>
      <c r="AA10" s="50"/>
      <c r="AB10" s="50"/>
      <c r="AC10" s="50"/>
      <c r="AD10" s="50"/>
      <c r="AE10" s="19"/>
      <c r="AF10" s="50"/>
      <c r="AG10" s="50"/>
      <c r="AH10" s="2"/>
      <c r="AI10" s="44"/>
      <c r="AJ10" s="44"/>
      <c r="AK10" s="44"/>
      <c r="AL10" s="50"/>
      <c r="AM10" s="50"/>
    </row>
    <row r="11" spans="1:39" ht="12.75">
      <c r="A11" s="3"/>
      <c r="B11" s="8"/>
      <c r="C11">
        <f>IF(B11="doc.",0,IF(B11="doc",1,IF(B11="c.s.",2,IF(B11="ass",3,IF(B11="e.",4,IF(B11="dsga",5,IF(B11="dir",6,IF(B11="e.e.",0,D11))))))))</f>
      </c>
      <c r="D11">
        <f>IF(B11="e.u.",7,IF(B11="coord",8,""))</f>
      </c>
      <c r="E11">
        <f>IF(B11="doc.","docenti",IF(B11="doc","docenti",IF(B11="c.s.","collaboratori scolastici",IF(B11="ass","assistenti amministrativi",IF(B11="e.","esperti esterni",IF(B11="dsga","DirettoreSGA",IF(B11="dir","dirigenti",IF(B11="e.e.","esperti esterni",F11))))))))</f>
      </c>
      <c r="F11">
        <f>IF(B11="e.u.","docenti universitari",IF(B11="coord","coordinatore amministrativo",""))</f>
      </c>
      <c r="G11">
        <f>IF(B11="doc.","27%",IF(B11="doc","27%",IF(B11="c.s.","27%",IF(B11="ass","27%",IF(B11="e.","20%",IF(B11="dsga","27%",IF(B11="dir","27%",IF(B11="e.e.","20%",H11))))))))</f>
        <v>0</v>
      </c>
      <c r="H11">
        <f>IF(B11="e.u.","20%",IF(B11="coord","29%",))</f>
        <v>0</v>
      </c>
      <c r="P11" s="52"/>
      <c r="Q11" s="52"/>
      <c r="R11" s="52"/>
      <c r="S11" s="2"/>
      <c r="T11" s="9"/>
      <c r="U11" s="53">
        <f>SUM(S11*T11)</f>
        <v>0</v>
      </c>
      <c r="V11" s="54"/>
      <c r="W11" s="10"/>
      <c r="X11" s="50"/>
      <c r="Y11" s="50"/>
      <c r="Z11" s="50"/>
      <c r="AA11" s="50"/>
      <c r="AB11" s="50"/>
      <c r="AC11" s="50"/>
      <c r="AD11" s="50"/>
      <c r="AE11" s="19"/>
      <c r="AF11" s="50"/>
      <c r="AG11" s="50"/>
      <c r="AH11" s="2"/>
      <c r="AI11" s="44"/>
      <c r="AJ11" s="44"/>
      <c r="AK11" s="44"/>
      <c r="AL11" s="50"/>
      <c r="AM11" s="50"/>
    </row>
    <row r="12" spans="1:39" ht="12.75">
      <c r="A12" s="3"/>
      <c r="B12" s="8"/>
      <c r="C12">
        <f>IF(B12="doc.",0,IF(B12="doc",1,IF(B12="c.s.",2,IF(B12="ass",3,IF(B12="e.",4,IF(B12="dsga",5,IF(B12="dir",6,IF(B12="e.e.",0,D12))))))))</f>
      </c>
      <c r="D12">
        <f>IF(B12="e.u.",7,IF(B12="coord",8,""))</f>
      </c>
      <c r="E12">
        <f>IF(B12="doc.","docenti",IF(B12="doc","docenti",IF(B12="c.s.","collaboratori scolastici",IF(B12="ass","assistenti amministrativi",IF(B12="e.","esperti esterni",IF(B12="dsga","DirettoreSGA",IF(B12="dir","dirigenti",IF(B12="e.e.","esperti esterni",F12))))))))</f>
      </c>
      <c r="F12">
        <f>IF(B12="e.u.","docenti universitari",IF(B12="coord","coordinatore amministrativo",""))</f>
      </c>
      <c r="G12">
        <f>IF(B12="doc.","27%",IF(B12="doc","27%",IF(B12="c.s.","27%",IF(B12="ass","27%",IF(B12="e.","20%",IF(B12="dsga","27%",IF(B12="dir","27%",IF(B12="e.e.","20%",H12))))))))</f>
        <v>0</v>
      </c>
      <c r="H12">
        <f>IF(B12="e.u.","20%",IF(B12="coord","29%",))</f>
        <v>0</v>
      </c>
      <c r="P12" s="52"/>
      <c r="Q12" s="52"/>
      <c r="R12" s="52"/>
      <c r="S12" s="2"/>
      <c r="T12" s="9"/>
      <c r="U12" s="53">
        <f t="shared" si="6"/>
        <v>0</v>
      </c>
      <c r="V12" s="54"/>
      <c r="W12" s="10"/>
      <c r="X12" s="50"/>
      <c r="Y12" s="50"/>
      <c r="Z12" s="50"/>
      <c r="AA12" s="50"/>
      <c r="AB12" s="50"/>
      <c r="AC12" s="50"/>
      <c r="AD12" s="50"/>
      <c r="AE12" s="19"/>
      <c r="AF12" s="50"/>
      <c r="AG12" s="50"/>
      <c r="AH12" s="2"/>
      <c r="AI12" s="44"/>
      <c r="AJ12" s="44"/>
      <c r="AK12" s="44"/>
      <c r="AL12" s="50"/>
      <c r="AM12" s="50"/>
    </row>
    <row r="13" spans="1:39" ht="12.75">
      <c r="A13" s="3"/>
      <c r="B13" s="8"/>
      <c r="C13">
        <f>IF(B13="doc.",0,IF(B13="doc",1,IF(B13="c.s.",2,IF(B13="ass",3,IF(B13="e.",4,IF(B13="dsga",5,IF(B13="dir",6,IF(B13="e.e.",0,D13))))))))</f>
      </c>
      <c r="D13">
        <f>IF(B13="e.u.",7,IF(B13="coord",8,""))</f>
      </c>
      <c r="E13">
        <f>IF(B13="doc.","docenti",IF(B13="doc","docenti",IF(B13="c.s.","collaboratori scolastici",IF(B13="ass","assistenti amministrativi",IF(B13="e.","esperti esterni",IF(B13="dsga","DirettoreSGA",IF(B13="dir","dirigenti",IF(B13="e.e.","esperti esterni",F13))))))))</f>
      </c>
      <c r="F13">
        <f>IF(B13="e.u.","docenti universitari",IF(B13="coord","coordinatore amministrativo",""))</f>
      </c>
      <c r="G13">
        <f>IF(B13="doc.","27%",IF(B13="doc","27%",IF(B13="c.s.","27%",IF(B13="ass","27%",IF(B13="e.","20%",IF(B13="dsga","27%",IF(B13="dir","27%",IF(B13="e.e.","20%",H13))))))))</f>
        <v>0</v>
      </c>
      <c r="H13">
        <f>IF(B13="e.u.","20%",IF(B13="coord","29%",))</f>
        <v>0</v>
      </c>
      <c r="P13" s="52"/>
      <c r="Q13" s="52"/>
      <c r="R13" s="52"/>
      <c r="S13" s="2"/>
      <c r="T13" s="9"/>
      <c r="U13" s="53">
        <f t="shared" si="6"/>
        <v>0</v>
      </c>
      <c r="V13" s="54"/>
      <c r="W13" s="10"/>
      <c r="X13" s="50"/>
      <c r="Y13" s="50"/>
      <c r="Z13" s="50"/>
      <c r="AA13" s="50"/>
      <c r="AB13" s="50"/>
      <c r="AC13" s="50"/>
      <c r="AD13" s="50"/>
      <c r="AE13" s="19"/>
      <c r="AF13" s="50"/>
      <c r="AG13" s="50"/>
      <c r="AH13" s="2"/>
      <c r="AI13" s="44"/>
      <c r="AJ13" s="44"/>
      <c r="AK13" s="44"/>
      <c r="AL13" s="50"/>
      <c r="AM13" s="50"/>
    </row>
    <row r="14" spans="1:39" ht="12.75">
      <c r="A14" s="11"/>
      <c r="B14" s="8"/>
      <c r="C14">
        <f t="shared" si="0"/>
      </c>
      <c r="D14">
        <f t="shared" si="1"/>
      </c>
      <c r="E14">
        <f t="shared" si="2"/>
      </c>
      <c r="F14">
        <f t="shared" si="3"/>
      </c>
      <c r="G14">
        <f t="shared" si="4"/>
        <v>0</v>
      </c>
      <c r="H14">
        <f t="shared" si="5"/>
        <v>0</v>
      </c>
      <c r="P14" s="52">
        <f>E14</f>
      </c>
      <c r="Q14" s="52"/>
      <c r="R14" s="52"/>
      <c r="S14" s="2"/>
      <c r="T14" s="9">
        <f>IF(C14=0,$J$5,IF(C14=1,$K$5,IF(C14=2,$L$5,IF(C14=3,$M$5,IF(C14=4,$N$5,IF(C14=5,$O$5,IF(C14=6,$I$5,IF(C14=7,#REF!,))))))))</f>
        <v>0</v>
      </c>
      <c r="U14" s="53">
        <f t="shared" si="6"/>
        <v>0</v>
      </c>
      <c r="V14" s="54"/>
      <c r="W14" s="10"/>
      <c r="X14" s="50"/>
      <c r="Y14" s="50"/>
      <c r="Z14" s="50"/>
      <c r="AA14" s="50"/>
      <c r="AB14" s="50"/>
      <c r="AC14" s="50"/>
      <c r="AD14" s="50"/>
      <c r="AE14" s="19"/>
      <c r="AF14" s="50"/>
      <c r="AG14" s="50"/>
      <c r="AH14" s="2"/>
      <c r="AI14" s="44"/>
      <c r="AJ14" s="44"/>
      <c r="AK14" s="44"/>
      <c r="AL14" s="50"/>
      <c r="AM14" s="50"/>
    </row>
    <row r="15" spans="1:39" ht="12.75">
      <c r="A15" s="11"/>
      <c r="B15" s="8"/>
      <c r="C15">
        <f t="shared" si="0"/>
      </c>
      <c r="D15">
        <f t="shared" si="1"/>
      </c>
      <c r="E15">
        <f t="shared" si="2"/>
      </c>
      <c r="F15">
        <f t="shared" si="3"/>
      </c>
      <c r="G15">
        <f t="shared" si="4"/>
        <v>0</v>
      </c>
      <c r="H15">
        <f t="shared" si="5"/>
        <v>0</v>
      </c>
      <c r="P15" s="52">
        <f>E15</f>
      </c>
      <c r="Q15" s="52"/>
      <c r="R15" s="52"/>
      <c r="S15" s="2"/>
      <c r="T15" s="9">
        <f>IF(C15=0,$J$5,IF(C15=1,$K$5,IF(C15=2,$L$5,IF(C15=3,$M$5,IF(C15=4,$N$5,IF(C15=5,$O$5,IF(C15=6,$I$5,IF(C15=7,#REF!,))))))))</f>
        <v>0</v>
      </c>
      <c r="U15" s="53">
        <f t="shared" si="6"/>
        <v>0</v>
      </c>
      <c r="V15" s="54"/>
      <c r="W15" s="10"/>
      <c r="X15" s="50"/>
      <c r="Y15" s="50"/>
      <c r="Z15" s="50"/>
      <c r="AA15" s="50"/>
      <c r="AB15" s="50"/>
      <c r="AC15" s="50"/>
      <c r="AD15" s="50"/>
      <c r="AE15" s="19"/>
      <c r="AF15" s="50"/>
      <c r="AG15" s="50"/>
      <c r="AH15" s="2"/>
      <c r="AI15" s="44"/>
      <c r="AJ15" s="44"/>
      <c r="AK15" s="44"/>
      <c r="AL15" s="50"/>
      <c r="AM15" s="50"/>
    </row>
    <row r="16" spans="1:39" ht="12.75">
      <c r="A16" s="11"/>
      <c r="B16" s="12"/>
      <c r="C16">
        <f t="shared" si="0"/>
      </c>
      <c r="D16">
        <f t="shared" si="1"/>
      </c>
      <c r="E16">
        <f t="shared" si="2"/>
      </c>
      <c r="F16">
        <f t="shared" si="3"/>
      </c>
      <c r="G16">
        <f t="shared" si="4"/>
        <v>0</v>
      </c>
      <c r="H16">
        <f t="shared" si="5"/>
        <v>0</v>
      </c>
      <c r="P16" s="52">
        <f>E16</f>
      </c>
      <c r="Q16" s="52"/>
      <c r="R16" s="52"/>
      <c r="S16" s="7">
        <f>SUM(S7:S15)</f>
        <v>61</v>
      </c>
      <c r="T16" s="9">
        <f>IF(C16=0,$J$5,IF(C16=1,$K$5,IF(C16=2,$L$5,IF(C16=3,$M$5,IF(C16=4,$N$5,IF(C16=5,$O$5,IF(C16=6,$I$5,IF(C16=7,#REF!,))))))))</f>
        <v>0</v>
      </c>
      <c r="U16" s="53">
        <f t="shared" si="6"/>
        <v>0</v>
      </c>
      <c r="V16" s="54"/>
      <c r="W16" s="10"/>
      <c r="X16" s="50"/>
      <c r="Y16" s="50"/>
      <c r="Z16" s="50"/>
      <c r="AA16" s="50"/>
      <c r="AB16" s="50"/>
      <c r="AC16" s="50"/>
      <c r="AD16" s="50"/>
      <c r="AE16" s="19"/>
      <c r="AF16" s="50"/>
      <c r="AG16" s="50"/>
      <c r="AH16" s="2"/>
      <c r="AI16" s="44"/>
      <c r="AJ16" s="44"/>
      <c r="AK16" s="44"/>
      <c r="AL16" s="50"/>
      <c r="AM16" s="50"/>
    </row>
    <row r="17" spans="1:39" ht="12.75">
      <c r="A17" s="55"/>
      <c r="B17" s="51" t="s">
        <v>1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44">
        <f>SUM(U7:V16)</f>
        <v>808.5</v>
      </c>
      <c r="V17" s="44"/>
      <c r="W17" s="57"/>
      <c r="X17" s="44"/>
      <c r="Y17" s="44"/>
      <c r="Z17" s="44"/>
      <c r="AA17" s="44"/>
      <c r="AB17" s="44"/>
      <c r="AC17" s="44"/>
      <c r="AD17" s="44"/>
      <c r="AE17" s="51"/>
      <c r="AF17" s="44"/>
      <c r="AG17" s="44"/>
      <c r="AH17" s="44"/>
      <c r="AI17" s="44"/>
      <c r="AJ17" s="44"/>
      <c r="AK17" s="44"/>
      <c r="AL17" s="44"/>
      <c r="AM17" s="44"/>
    </row>
    <row r="18" spans="1:39" ht="12.75">
      <c r="A18" s="56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44"/>
      <c r="V18" s="44"/>
      <c r="W18" s="58"/>
      <c r="X18" s="44"/>
      <c r="Y18" s="44"/>
      <c r="Z18" s="44"/>
      <c r="AA18" s="44"/>
      <c r="AB18" s="44"/>
      <c r="AC18" s="44"/>
      <c r="AD18" s="44"/>
      <c r="AE18" s="51"/>
      <c r="AF18" s="44"/>
      <c r="AG18" s="44"/>
      <c r="AH18" s="44"/>
      <c r="AI18" s="44"/>
      <c r="AJ18" s="44"/>
      <c r="AK18" s="44"/>
      <c r="AL18" s="44"/>
      <c r="AM18" s="44"/>
    </row>
    <row r="19" ht="13.5" customHeight="1"/>
    <row r="20" ht="13.5" customHeight="1" thickBot="1"/>
    <row r="21" spans="17:41" ht="13.5" customHeight="1" thickBot="1">
      <c r="Q21" s="43" t="s">
        <v>33</v>
      </c>
      <c r="R21" s="43"/>
      <c r="S21" s="43"/>
      <c r="T21" s="43"/>
      <c r="U21" s="43"/>
      <c r="V21" s="43"/>
      <c r="W21" s="45"/>
      <c r="X21" s="46"/>
      <c r="AB21" s="22"/>
      <c r="AF21" s="47"/>
      <c r="AG21" s="48"/>
      <c r="AH21" s="48"/>
      <c r="AI21" s="48"/>
      <c r="AJ21" s="48"/>
      <c r="AK21" s="49"/>
      <c r="AO21" s="23"/>
    </row>
    <row r="22" ht="13.5" customHeight="1"/>
    <row r="23" ht="13.5" customHeight="1"/>
    <row r="24" ht="13.5" customHeight="1"/>
    <row r="25" spans="19:38" ht="12.75">
      <c r="S25" s="43" t="s">
        <v>2</v>
      </c>
      <c r="T25" s="43"/>
      <c r="U25" s="43"/>
      <c r="V25" s="43"/>
      <c r="W25" s="43"/>
      <c r="X25" s="43"/>
      <c r="Z25" s="1"/>
      <c r="AC25" s="1"/>
      <c r="AF25" s="43" t="s">
        <v>4</v>
      </c>
      <c r="AG25" s="43"/>
      <c r="AH25" s="43"/>
      <c r="AI25" s="43"/>
      <c r="AJ25" s="43"/>
      <c r="AL25" s="5"/>
    </row>
    <row r="26" spans="19:38" ht="12.75">
      <c r="S26" s="43" t="s">
        <v>3</v>
      </c>
      <c r="T26" s="43"/>
      <c r="U26" s="43"/>
      <c r="V26" s="43"/>
      <c r="W26" s="43"/>
      <c r="X26" s="43"/>
      <c r="Z26" s="1"/>
      <c r="AC26" s="1"/>
      <c r="AE26" s="20" t="s">
        <v>38</v>
      </c>
      <c r="AF26" s="20"/>
      <c r="AG26" s="20"/>
      <c r="AH26" s="20"/>
      <c r="AI26" s="20"/>
      <c r="AJ26" s="20"/>
      <c r="AK26" s="20"/>
      <c r="AL26" s="5"/>
    </row>
    <row r="27" spans="19:38" ht="12.75">
      <c r="S27" s="43" t="s">
        <v>22</v>
      </c>
      <c r="T27" s="43"/>
      <c r="U27" s="43"/>
      <c r="V27" s="43"/>
      <c r="W27" s="43"/>
      <c r="X27" s="43"/>
      <c r="Z27" s="1"/>
      <c r="AC27" s="1"/>
      <c r="AF27" s="1"/>
      <c r="AL27" s="5"/>
    </row>
  </sheetData>
  <sheetProtection/>
  <mergeCells count="127">
    <mergeCell ref="AI8:AK8"/>
    <mergeCell ref="AL8:AM8"/>
    <mergeCell ref="P8:R8"/>
    <mergeCell ref="U8:V8"/>
    <mergeCell ref="X8:Y8"/>
    <mergeCell ref="Z8:AA8"/>
    <mergeCell ref="AB8:AD8"/>
    <mergeCell ref="AF8:AG8"/>
    <mergeCell ref="A2:AL2"/>
    <mergeCell ref="A3:A5"/>
    <mergeCell ref="B3:B5"/>
    <mergeCell ref="C3:C5"/>
    <mergeCell ref="P3:R5"/>
    <mergeCell ref="S3:T4"/>
    <mergeCell ref="U3:V5"/>
    <mergeCell ref="W3:W4"/>
    <mergeCell ref="X3:X4"/>
    <mergeCell ref="Z3:AA4"/>
    <mergeCell ref="AI6:AK6"/>
    <mergeCell ref="AB3:AD5"/>
    <mergeCell ref="AE3:AG3"/>
    <mergeCell ref="AH3:AH5"/>
    <mergeCell ref="AI3:AK5"/>
    <mergeCell ref="AL3:AM4"/>
    <mergeCell ref="AE4:AE5"/>
    <mergeCell ref="AF4:AG5"/>
    <mergeCell ref="AL7:AM7"/>
    <mergeCell ref="X5:Y5"/>
    <mergeCell ref="Z5:AA5"/>
    <mergeCell ref="AL5:AM5"/>
    <mergeCell ref="P6:R6"/>
    <mergeCell ref="U6:V6"/>
    <mergeCell ref="X6:Y6"/>
    <mergeCell ref="Z6:AA6"/>
    <mergeCell ref="AB6:AD6"/>
    <mergeCell ref="AF6:AG6"/>
    <mergeCell ref="AI9:AK9"/>
    <mergeCell ref="AL9:AM9"/>
    <mergeCell ref="AL6:AM6"/>
    <mergeCell ref="P7:R7"/>
    <mergeCell ref="U7:V7"/>
    <mergeCell ref="X7:Y7"/>
    <mergeCell ref="Z7:AA7"/>
    <mergeCell ref="AB7:AD7"/>
    <mergeCell ref="AF7:AG7"/>
    <mergeCell ref="AI7:AK7"/>
    <mergeCell ref="P9:R9"/>
    <mergeCell ref="U9:V9"/>
    <mergeCell ref="X9:Y9"/>
    <mergeCell ref="Z9:AA9"/>
    <mergeCell ref="AB9:AD9"/>
    <mergeCell ref="AF9:AG9"/>
    <mergeCell ref="P10:R10"/>
    <mergeCell ref="U10:V10"/>
    <mergeCell ref="X10:Y10"/>
    <mergeCell ref="Z10:AA10"/>
    <mergeCell ref="AB10:AD10"/>
    <mergeCell ref="AF10:AG10"/>
    <mergeCell ref="AI10:AK10"/>
    <mergeCell ref="AL10:AM10"/>
    <mergeCell ref="P11:R11"/>
    <mergeCell ref="U11:V11"/>
    <mergeCell ref="X11:Y11"/>
    <mergeCell ref="Z11:AA11"/>
    <mergeCell ref="AB11:AD11"/>
    <mergeCell ref="AF11:AG11"/>
    <mergeCell ref="AI11:AK11"/>
    <mergeCell ref="AL11:AM11"/>
    <mergeCell ref="P12:R12"/>
    <mergeCell ref="U12:V12"/>
    <mergeCell ref="X12:Y12"/>
    <mergeCell ref="Z12:AA12"/>
    <mergeCell ref="AB12:AD12"/>
    <mergeCell ref="AF12:AG12"/>
    <mergeCell ref="AI12:AK12"/>
    <mergeCell ref="AL12:AM12"/>
    <mergeCell ref="P13:R13"/>
    <mergeCell ref="U13:V13"/>
    <mergeCell ref="X13:Y13"/>
    <mergeCell ref="Z13:AA13"/>
    <mergeCell ref="AB13:AD13"/>
    <mergeCell ref="AF13:AG13"/>
    <mergeCell ref="AI13:AK13"/>
    <mergeCell ref="AL13:AM13"/>
    <mergeCell ref="P14:R14"/>
    <mergeCell ref="U14:V14"/>
    <mergeCell ref="X14:Y14"/>
    <mergeCell ref="Z14:AA14"/>
    <mergeCell ref="AB14:AD14"/>
    <mergeCell ref="AF14:AG14"/>
    <mergeCell ref="P15:R15"/>
    <mergeCell ref="U15:V15"/>
    <mergeCell ref="X15:Y15"/>
    <mergeCell ref="Z15:AA15"/>
    <mergeCell ref="AB15:AD15"/>
    <mergeCell ref="AF15:AG15"/>
    <mergeCell ref="X16:Y16"/>
    <mergeCell ref="Z16:AA16"/>
    <mergeCell ref="AB16:AD16"/>
    <mergeCell ref="AF16:AG16"/>
    <mergeCell ref="AI14:AK14"/>
    <mergeCell ref="AL14:AM14"/>
    <mergeCell ref="AI15:AK15"/>
    <mergeCell ref="AL15:AM15"/>
    <mergeCell ref="A17:A18"/>
    <mergeCell ref="B17:T18"/>
    <mergeCell ref="U17:V18"/>
    <mergeCell ref="W17:W18"/>
    <mergeCell ref="X17:Y18"/>
    <mergeCell ref="Z17:AA18"/>
    <mergeCell ref="AL17:AM18"/>
    <mergeCell ref="Q21:V21"/>
    <mergeCell ref="W21:X21"/>
    <mergeCell ref="AF21:AK21"/>
    <mergeCell ref="AI16:AK16"/>
    <mergeCell ref="AL16:AM16"/>
    <mergeCell ref="AB17:AD18"/>
    <mergeCell ref="AE17:AE18"/>
    <mergeCell ref="P16:R16"/>
    <mergeCell ref="U16:V16"/>
    <mergeCell ref="S25:X25"/>
    <mergeCell ref="AF25:AJ25"/>
    <mergeCell ref="S26:X26"/>
    <mergeCell ref="S27:X27"/>
    <mergeCell ref="AF17:AG18"/>
    <mergeCell ref="AH17:AH18"/>
    <mergeCell ref="AI17:AK18"/>
  </mergeCells>
  <printOptions/>
  <pageMargins left="0.7874015748031497" right="0.7874015748031497" top="0.984251968503937" bottom="0.984251968503937" header="0.5118110236220472" footer="0.5118110236220472"/>
  <pageSetup horizontalDpi="120" verticalDpi="12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AD34"/>
  <sheetViews>
    <sheetView view="pageBreakPreview" zoomScale="80" zoomScaleNormal="130" zoomScaleSheetLayoutView="80" workbookViewId="0" topLeftCell="A1">
      <selection activeCell="AA21" sqref="AA21:AA25"/>
    </sheetView>
  </sheetViews>
  <sheetFormatPr defaultColWidth="9.140625" defaultRowHeight="12.75"/>
  <cols>
    <col min="1" max="1" width="8.8515625" style="0" customWidth="1"/>
    <col min="2" max="2" width="3.28125" style="0" hidden="1" customWidth="1"/>
    <col min="3" max="3" width="6.140625" style="0" hidden="1" customWidth="1"/>
    <col min="4" max="4" width="19.7109375" style="0" hidden="1" customWidth="1"/>
    <col min="5" max="5" width="3.8515625" style="0" hidden="1" customWidth="1"/>
    <col min="6" max="6" width="4.7109375" style="0" hidden="1" customWidth="1"/>
    <col min="7" max="7" width="2.00390625" style="0" hidden="1" customWidth="1"/>
    <col min="8" max="8" width="7.28125" style="0" hidden="1" customWidth="1"/>
    <col min="9" max="9" width="9.28125" style="0" hidden="1" customWidth="1"/>
    <col min="10" max="10" width="8.57421875" style="0" hidden="1" customWidth="1"/>
    <col min="11" max="11" width="9.421875" style="0" hidden="1" customWidth="1"/>
    <col min="12" max="12" width="10.8515625" style="0" hidden="1" customWidth="1"/>
    <col min="13" max="13" width="24.8515625" style="0" customWidth="1"/>
    <col min="14" max="14" width="4.7109375" style="0" customWidth="1"/>
    <col min="15" max="15" width="10.421875" style="0" bestFit="1" customWidth="1"/>
    <col min="16" max="16" width="12.8515625" style="0" customWidth="1"/>
    <col min="17" max="17" width="11.140625" style="0" customWidth="1"/>
    <col min="18" max="19" width="9.28125" style="0" bestFit="1" customWidth="1"/>
    <col min="20" max="20" width="9.421875" style="0" bestFit="1" customWidth="1"/>
    <col min="21" max="22" width="7.8515625" style="0" customWidth="1"/>
    <col min="23" max="23" width="4.00390625" style="0" customWidth="1"/>
    <col min="24" max="24" width="1.421875" style="0" customWidth="1"/>
    <col min="25" max="25" width="12.7109375" style="0" customWidth="1"/>
    <col min="26" max="26" width="0.9921875" style="0" hidden="1" customWidth="1"/>
    <col min="27" max="27" width="10.421875" style="0" customWidth="1"/>
    <col min="28" max="28" width="11.00390625" style="0" bestFit="1" customWidth="1"/>
    <col min="30" max="30" width="11.00390625" style="0" bestFit="1" customWidth="1"/>
  </cols>
  <sheetData>
    <row r="1" spans="1:27" ht="15.75">
      <c r="A1" s="69" t="s">
        <v>39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3" spans="1:27" ht="12.75" customHeight="1">
      <c r="A3" s="71" t="s">
        <v>15</v>
      </c>
      <c r="B3" s="72" t="s">
        <v>15</v>
      </c>
      <c r="H3" s="16"/>
      <c r="I3" s="1" t="s">
        <v>27</v>
      </c>
      <c r="M3" s="73" t="s">
        <v>13</v>
      </c>
      <c r="N3" s="74"/>
      <c r="O3" s="75"/>
      <c r="P3" s="78" t="s">
        <v>5</v>
      </c>
      <c r="Q3" s="79" t="s">
        <v>20</v>
      </c>
      <c r="R3" s="81" t="s">
        <v>21</v>
      </c>
      <c r="S3" s="63" t="s">
        <v>6</v>
      </c>
      <c r="T3" s="63" t="s">
        <v>12</v>
      </c>
      <c r="U3" s="64" t="s">
        <v>7</v>
      </c>
      <c r="V3" s="64"/>
      <c r="W3" s="64"/>
      <c r="X3" s="65" t="s">
        <v>10</v>
      </c>
      <c r="Y3" s="63" t="s">
        <v>11</v>
      </c>
      <c r="Z3" s="63"/>
      <c r="AA3" s="63" t="s">
        <v>34</v>
      </c>
    </row>
    <row r="4" spans="1:27" ht="12.75">
      <c r="A4" s="71"/>
      <c r="B4" s="72"/>
      <c r="H4" s="16"/>
      <c r="I4" t="s">
        <v>23</v>
      </c>
      <c r="J4" t="s">
        <v>16</v>
      </c>
      <c r="K4" t="s">
        <v>17</v>
      </c>
      <c r="L4" t="s">
        <v>18</v>
      </c>
      <c r="M4" s="73"/>
      <c r="N4" s="76"/>
      <c r="O4" s="77"/>
      <c r="P4" s="78"/>
      <c r="Q4" s="80"/>
      <c r="R4" s="82"/>
      <c r="S4" s="63"/>
      <c r="T4" s="63"/>
      <c r="U4" s="63" t="s">
        <v>8</v>
      </c>
      <c r="V4" s="68" t="s">
        <v>9</v>
      </c>
      <c r="W4" s="68"/>
      <c r="X4" s="66"/>
      <c r="Y4" s="63"/>
      <c r="Z4" s="63"/>
      <c r="AA4" s="63"/>
    </row>
    <row r="5" spans="1:27" ht="18.75" customHeight="1">
      <c r="A5" s="71"/>
      <c r="B5" s="72"/>
      <c r="H5" s="18">
        <v>5.16</v>
      </c>
      <c r="I5" s="18">
        <v>35</v>
      </c>
      <c r="J5" s="17">
        <v>17.5</v>
      </c>
      <c r="K5" s="17">
        <v>12.5</v>
      </c>
      <c r="L5" s="17">
        <v>14.5</v>
      </c>
      <c r="M5" s="73"/>
      <c r="N5" s="4" t="s">
        <v>0</v>
      </c>
      <c r="O5" s="4" t="s">
        <v>14</v>
      </c>
      <c r="P5" s="78"/>
      <c r="Q5" s="15">
        <v>0.242</v>
      </c>
      <c r="R5" s="30">
        <v>0.088</v>
      </c>
      <c r="S5" s="30">
        <v>0.0035</v>
      </c>
      <c r="T5" s="63"/>
      <c r="U5" s="63"/>
      <c r="V5" s="68"/>
      <c r="W5" s="68"/>
      <c r="X5" s="67"/>
      <c r="Y5" s="63"/>
      <c r="Z5" s="63"/>
      <c r="AA5" s="30">
        <v>0.085</v>
      </c>
    </row>
    <row r="6" spans="1:27" ht="12.75">
      <c r="A6" s="11"/>
      <c r="M6" s="2"/>
      <c r="N6" s="2"/>
      <c r="O6" s="3"/>
      <c r="P6" s="6"/>
      <c r="Q6" s="6"/>
      <c r="R6" s="2"/>
      <c r="S6" s="2"/>
      <c r="T6" s="2"/>
      <c r="U6" s="3"/>
      <c r="V6" s="52"/>
      <c r="W6" s="52"/>
      <c r="X6" s="2"/>
      <c r="Y6" s="52"/>
      <c r="Z6" s="52"/>
      <c r="AA6" s="2"/>
    </row>
    <row r="7" spans="1:27" ht="12.75">
      <c r="A7" s="21" t="s">
        <v>35</v>
      </c>
      <c r="B7">
        <f aca="true" t="shared" si="0" ref="B7:B18">IF(A7="doc.",0,IF(A7="doc",1,IF(A7="c.s.",2,IF(A7="ass",3,IF(A7="e.",4,IF(A7="dsga",5,IF(A7="dir",6,IF(A7="e.e.",0,C7))))))))</f>
      </c>
      <c r="C7">
        <f aca="true" t="shared" si="1" ref="C7:C18">IF(A7="e.u.",7,IF(A7="coord",8,""))</f>
      </c>
      <c r="D7">
        <f aca="true" t="shared" si="2" ref="D7:D18">IF(A7="doc.","docenti",IF(A7="doc","docenti",IF(A7="c.s.","collaboratori scolastici",IF(A7="ass","assistenti amministrativi",IF(A7="e.","esperti esterni",IF(A7="dsga","DirettoreSGA",IF(A7="dir","dirigenti",IF(A7="e.e.","esperti esterni",E7))))))))</f>
      </c>
      <c r="E7">
        <f aca="true" t="shared" si="3" ref="E7:E18">IF(A7="e.u.","docenti universitari",IF(A7="coord","coordinatore amministrativo",""))</f>
      </c>
      <c r="F7">
        <f aca="true" t="shared" si="4" ref="F7:F18">IF(A7="doc.","27%",IF(A7="doc","27%",IF(A7="c.s.","27%",IF(A7="ass","27%",IF(A7="e.","20%",IF(A7="dsga","27%",IF(A7="dir","27%",IF(A7="e.e.","20%",G7))))))))</f>
        <v>0</v>
      </c>
      <c r="G7">
        <f aca="true" t="shared" si="5" ref="G7:G18">IF(A7="e.u.","20%",IF(A7="coord","29%",))</f>
        <v>0</v>
      </c>
      <c r="M7" s="25"/>
      <c r="N7" s="2">
        <v>430</v>
      </c>
      <c r="O7" s="9">
        <v>12.5</v>
      </c>
      <c r="P7" s="28">
        <f aca="true" t="shared" si="6" ref="P7:P23">SUM(N7*O7)</f>
        <v>5375</v>
      </c>
      <c r="Q7" s="10"/>
      <c r="R7" s="27"/>
      <c r="S7" s="27"/>
      <c r="T7" s="27"/>
      <c r="U7" s="19"/>
      <c r="V7" s="84"/>
      <c r="W7" s="85"/>
      <c r="X7" s="2"/>
      <c r="Y7" s="53"/>
      <c r="Z7" s="83"/>
      <c r="AA7" s="27"/>
    </row>
    <row r="8" spans="1:27" ht="12.75">
      <c r="A8" s="21" t="s">
        <v>35</v>
      </c>
      <c r="B8">
        <f t="shared" si="0"/>
      </c>
      <c r="C8">
        <f t="shared" si="1"/>
      </c>
      <c r="D8">
        <f t="shared" si="2"/>
      </c>
      <c r="E8">
        <f t="shared" si="3"/>
      </c>
      <c r="F8">
        <f t="shared" si="4"/>
        <v>0</v>
      </c>
      <c r="G8">
        <f t="shared" si="5"/>
        <v>0</v>
      </c>
      <c r="M8" s="26"/>
      <c r="N8" s="2">
        <v>20</v>
      </c>
      <c r="O8" s="9">
        <v>12.5</v>
      </c>
      <c r="P8" s="28">
        <f t="shared" si="6"/>
        <v>250</v>
      </c>
      <c r="Q8" s="10"/>
      <c r="R8" s="27"/>
      <c r="S8" s="27"/>
      <c r="T8" s="27"/>
      <c r="U8" s="19"/>
      <c r="V8" s="84"/>
      <c r="W8" s="85"/>
      <c r="X8" s="2"/>
      <c r="Y8" s="53"/>
      <c r="Z8" s="83"/>
      <c r="AA8" s="27"/>
    </row>
    <row r="9" spans="1:27" ht="12.75">
      <c r="A9" s="21" t="s">
        <v>35</v>
      </c>
      <c r="B9">
        <f t="shared" si="0"/>
      </c>
      <c r="C9">
        <f t="shared" si="1"/>
      </c>
      <c r="D9">
        <f t="shared" si="2"/>
      </c>
      <c r="E9">
        <f t="shared" si="3"/>
      </c>
      <c r="F9">
        <f t="shared" si="4"/>
        <v>0</v>
      </c>
      <c r="G9">
        <f t="shared" si="5"/>
        <v>0</v>
      </c>
      <c r="M9" s="25"/>
      <c r="N9" s="2">
        <v>0</v>
      </c>
      <c r="O9" s="9">
        <v>12.5</v>
      </c>
      <c r="P9" s="28">
        <f t="shared" si="6"/>
        <v>0</v>
      </c>
      <c r="Q9" s="10"/>
      <c r="R9" s="27"/>
      <c r="S9" s="27"/>
      <c r="T9" s="27"/>
      <c r="U9" s="19"/>
      <c r="V9" s="84"/>
      <c r="W9" s="85"/>
      <c r="X9" s="2"/>
      <c r="Y9" s="53"/>
      <c r="Z9" s="83"/>
      <c r="AA9" s="27"/>
    </row>
    <row r="10" spans="1:27" ht="12.75">
      <c r="A10" s="21" t="s">
        <v>35</v>
      </c>
      <c r="B10">
        <f t="shared" si="0"/>
      </c>
      <c r="C10">
        <f t="shared" si="1"/>
      </c>
      <c r="D10">
        <f t="shared" si="2"/>
      </c>
      <c r="E10">
        <f t="shared" si="3"/>
      </c>
      <c r="F10">
        <f t="shared" si="4"/>
        <v>0</v>
      </c>
      <c r="G10">
        <f t="shared" si="5"/>
        <v>0</v>
      </c>
      <c r="M10" s="25"/>
      <c r="N10" s="2">
        <v>20</v>
      </c>
      <c r="O10" s="9">
        <v>12.5</v>
      </c>
      <c r="P10" s="28">
        <f t="shared" si="6"/>
        <v>250</v>
      </c>
      <c r="Q10" s="10"/>
      <c r="R10" s="27"/>
      <c r="S10" s="27"/>
      <c r="T10" s="27"/>
      <c r="U10" s="19"/>
      <c r="V10" s="84"/>
      <c r="W10" s="85"/>
      <c r="X10" s="2"/>
      <c r="Y10" s="53"/>
      <c r="Z10" s="83"/>
      <c r="AA10" s="27"/>
    </row>
    <row r="11" spans="1:27" ht="12.75">
      <c r="A11" s="21" t="s">
        <v>35</v>
      </c>
      <c r="B11">
        <f t="shared" si="0"/>
      </c>
      <c r="C11">
        <f t="shared" si="1"/>
      </c>
      <c r="D11">
        <f t="shared" si="2"/>
      </c>
      <c r="E11">
        <f t="shared" si="3"/>
      </c>
      <c r="F11">
        <f t="shared" si="4"/>
        <v>0</v>
      </c>
      <c r="G11">
        <f t="shared" si="5"/>
        <v>0</v>
      </c>
      <c r="M11" s="26"/>
      <c r="N11" s="2">
        <v>20</v>
      </c>
      <c r="O11" s="9">
        <v>12.5</v>
      </c>
      <c r="P11" s="28">
        <f t="shared" si="6"/>
        <v>250</v>
      </c>
      <c r="Q11" s="10"/>
      <c r="R11" s="27"/>
      <c r="S11" s="27"/>
      <c r="T11" s="27"/>
      <c r="U11" s="19"/>
      <c r="V11" s="84"/>
      <c r="W11" s="85"/>
      <c r="X11" s="2"/>
      <c r="Y11" s="53"/>
      <c r="Z11" s="83"/>
      <c r="AA11" s="27"/>
    </row>
    <row r="12" spans="1:27" ht="12.75">
      <c r="A12" s="21" t="s">
        <v>35</v>
      </c>
      <c r="B12">
        <f t="shared" si="0"/>
      </c>
      <c r="C12">
        <f t="shared" si="1"/>
      </c>
      <c r="D12">
        <f t="shared" si="2"/>
      </c>
      <c r="E12">
        <f t="shared" si="3"/>
      </c>
      <c r="F12">
        <f t="shared" si="4"/>
        <v>0</v>
      </c>
      <c r="G12">
        <f t="shared" si="5"/>
        <v>0</v>
      </c>
      <c r="M12" s="26"/>
      <c r="N12" s="2">
        <v>100</v>
      </c>
      <c r="O12" s="9">
        <v>12.5</v>
      </c>
      <c r="P12" s="28">
        <f t="shared" si="6"/>
        <v>1250</v>
      </c>
      <c r="Q12" s="10"/>
      <c r="R12" s="27"/>
      <c r="S12" s="27"/>
      <c r="T12" s="27"/>
      <c r="U12" s="19"/>
      <c r="V12" s="84"/>
      <c r="W12" s="85"/>
      <c r="X12" s="2"/>
      <c r="Y12" s="53"/>
      <c r="Z12" s="83"/>
      <c r="AA12" s="27"/>
    </row>
    <row r="13" spans="1:27" ht="12.75">
      <c r="A13" s="21" t="s">
        <v>35</v>
      </c>
      <c r="B13">
        <f t="shared" si="0"/>
      </c>
      <c r="C13">
        <f t="shared" si="1"/>
      </c>
      <c r="D13">
        <f t="shared" si="2"/>
      </c>
      <c r="E13">
        <f t="shared" si="3"/>
      </c>
      <c r="F13">
        <f t="shared" si="4"/>
        <v>0</v>
      </c>
      <c r="G13">
        <f t="shared" si="5"/>
        <v>0</v>
      </c>
      <c r="M13" s="26"/>
      <c r="N13" s="2">
        <v>0</v>
      </c>
      <c r="O13" s="9"/>
      <c r="P13" s="28">
        <f t="shared" si="6"/>
        <v>0</v>
      </c>
      <c r="Q13" s="10"/>
      <c r="R13" s="27"/>
      <c r="S13" s="27"/>
      <c r="T13" s="27"/>
      <c r="U13" s="19"/>
      <c r="V13" s="84"/>
      <c r="W13" s="85"/>
      <c r="X13" s="2"/>
      <c r="Y13" s="53"/>
      <c r="Z13" s="83"/>
      <c r="AA13" s="27"/>
    </row>
    <row r="14" spans="1:27" ht="12.75">
      <c r="A14" s="21" t="s">
        <v>35</v>
      </c>
      <c r="B14">
        <f t="shared" si="0"/>
      </c>
      <c r="C14">
        <f t="shared" si="1"/>
      </c>
      <c r="D14">
        <f t="shared" si="2"/>
      </c>
      <c r="E14">
        <f t="shared" si="3"/>
      </c>
      <c r="F14">
        <f t="shared" si="4"/>
        <v>0</v>
      </c>
      <c r="G14">
        <f t="shared" si="5"/>
        <v>0</v>
      </c>
      <c r="M14" s="25"/>
      <c r="N14" s="2">
        <v>0</v>
      </c>
      <c r="O14" s="9">
        <v>12.5</v>
      </c>
      <c r="P14" s="28">
        <f t="shared" si="6"/>
        <v>0</v>
      </c>
      <c r="Q14" s="10"/>
      <c r="R14" s="27"/>
      <c r="S14" s="27"/>
      <c r="T14" s="27"/>
      <c r="U14" s="19"/>
      <c r="V14" s="84"/>
      <c r="W14" s="85"/>
      <c r="X14" s="2"/>
      <c r="Y14" s="53"/>
      <c r="Z14" s="83"/>
      <c r="AA14" s="27"/>
    </row>
    <row r="15" spans="1:27" ht="12.75">
      <c r="A15" s="21" t="s">
        <v>35</v>
      </c>
      <c r="B15">
        <f t="shared" si="0"/>
      </c>
      <c r="C15">
        <f t="shared" si="1"/>
      </c>
      <c r="D15">
        <f t="shared" si="2"/>
      </c>
      <c r="E15">
        <f t="shared" si="3"/>
      </c>
      <c r="F15">
        <f t="shared" si="4"/>
        <v>0</v>
      </c>
      <c r="G15">
        <f t="shared" si="5"/>
        <v>0</v>
      </c>
      <c r="M15" s="26"/>
      <c r="N15" s="2">
        <v>20</v>
      </c>
      <c r="O15" s="9">
        <v>12.5</v>
      </c>
      <c r="P15" s="28">
        <f t="shared" si="6"/>
        <v>250</v>
      </c>
      <c r="Q15" s="10"/>
      <c r="R15" s="29"/>
      <c r="S15" s="29"/>
      <c r="T15" s="29"/>
      <c r="U15" s="19"/>
      <c r="V15" s="50"/>
      <c r="W15" s="50"/>
      <c r="X15" s="2"/>
      <c r="Y15" s="44"/>
      <c r="Z15" s="44"/>
      <c r="AA15" s="27"/>
    </row>
    <row r="16" spans="1:27" ht="12.75">
      <c r="A16" s="21" t="s">
        <v>35</v>
      </c>
      <c r="B16">
        <f t="shared" si="0"/>
      </c>
      <c r="C16">
        <f t="shared" si="1"/>
      </c>
      <c r="D16">
        <f t="shared" si="2"/>
      </c>
      <c r="E16">
        <f t="shared" si="3"/>
      </c>
      <c r="F16">
        <f t="shared" si="4"/>
        <v>0</v>
      </c>
      <c r="G16">
        <f t="shared" si="5"/>
        <v>0</v>
      </c>
      <c r="M16" s="25"/>
      <c r="N16" s="2">
        <v>30</v>
      </c>
      <c r="O16" s="9">
        <v>12.5</v>
      </c>
      <c r="P16" s="28">
        <f t="shared" si="6"/>
        <v>375</v>
      </c>
      <c r="Q16" s="10"/>
      <c r="R16" s="27"/>
      <c r="S16" s="27"/>
      <c r="T16" s="27"/>
      <c r="U16" s="19"/>
      <c r="V16" s="84"/>
      <c r="W16" s="85"/>
      <c r="X16" s="2"/>
      <c r="Y16" s="53"/>
      <c r="Z16" s="83"/>
      <c r="AA16" s="27"/>
    </row>
    <row r="17" spans="1:27" ht="12.75">
      <c r="A17" s="21" t="s">
        <v>35</v>
      </c>
      <c r="B17">
        <f t="shared" si="0"/>
      </c>
      <c r="C17">
        <f t="shared" si="1"/>
      </c>
      <c r="D17">
        <f t="shared" si="2"/>
      </c>
      <c r="E17">
        <f t="shared" si="3"/>
      </c>
      <c r="F17">
        <f t="shared" si="4"/>
        <v>0</v>
      </c>
      <c r="G17">
        <f t="shared" si="5"/>
        <v>0</v>
      </c>
      <c r="M17" s="42"/>
      <c r="N17" s="2">
        <v>20</v>
      </c>
      <c r="O17" s="9">
        <v>12.5</v>
      </c>
      <c r="P17" s="28">
        <f t="shared" si="6"/>
        <v>250</v>
      </c>
      <c r="Q17" s="10"/>
      <c r="R17" s="27"/>
      <c r="S17" s="27"/>
      <c r="T17" s="27"/>
      <c r="U17" s="19"/>
      <c r="V17" s="84"/>
      <c r="W17" s="85"/>
      <c r="X17" s="2"/>
      <c r="Y17" s="53"/>
      <c r="Z17" s="83"/>
      <c r="AA17" s="27"/>
    </row>
    <row r="18" spans="1:27" ht="12.75">
      <c r="A18" s="21" t="s">
        <v>35</v>
      </c>
      <c r="B18">
        <f t="shared" si="0"/>
      </c>
      <c r="C18">
        <f t="shared" si="1"/>
      </c>
      <c r="D18">
        <f t="shared" si="2"/>
      </c>
      <c r="E18">
        <f t="shared" si="3"/>
      </c>
      <c r="F18">
        <f t="shared" si="4"/>
        <v>0</v>
      </c>
      <c r="G18">
        <f t="shared" si="5"/>
        <v>0</v>
      </c>
      <c r="M18" s="25"/>
      <c r="N18" s="2">
        <v>0</v>
      </c>
      <c r="O18" s="9">
        <v>12.5</v>
      </c>
      <c r="P18" s="28">
        <f t="shared" si="6"/>
        <v>0</v>
      </c>
      <c r="Q18" s="10"/>
      <c r="R18" s="27"/>
      <c r="S18" s="27"/>
      <c r="T18" s="27"/>
      <c r="U18" s="19"/>
      <c r="V18" s="84"/>
      <c r="W18" s="85"/>
      <c r="X18" s="2"/>
      <c r="Y18" s="53"/>
      <c r="Z18" s="83"/>
      <c r="AA18" s="27"/>
    </row>
    <row r="19" spans="1:27" ht="12.75">
      <c r="A19" s="21" t="s">
        <v>35</v>
      </c>
      <c r="B19">
        <f>IF(A19="doc.",0,IF(A19="doc",1,IF(A19="c.s.",2,IF(A19="ass",3,IF(A19="e.",4,IF(A19="dsga",5,IF(A19="dir",6,IF(A19="e.e.",0,C19))))))))</f>
      </c>
      <c r="C19">
        <f>IF(A19="e.u.",7,IF(A19="coord",8,""))</f>
      </c>
      <c r="D19">
        <f>IF(A19="doc.","docenti",IF(A19="doc","docenti",IF(A19="c.s.","collaboratori scolastici",IF(A19="ass","assistenti amministrativi",IF(A19="e.","esperti esterni",IF(A19="dsga","DirettoreSGA",IF(A19="dir","dirigenti",IF(A19="e.e.","esperti esterni",E19))))))))</f>
      </c>
      <c r="E19">
        <f>IF(A19="e.u.","docenti universitari",IF(A19="coord","coordinatore amministrativo",""))</f>
      </c>
      <c r="F19">
        <f>IF(A19="doc.","27%",IF(A19="doc","27%",IF(A19="c.s.","27%",IF(A19="ass","27%",IF(A19="e.","20%",IF(A19="dsga","27%",IF(A19="dir","27%",IF(A19="e.e.","20%",G19))))))))</f>
        <v>0</v>
      </c>
      <c r="G19">
        <f>IF(A19="e.u.","20%",IF(A19="coord","29%",))</f>
        <v>0</v>
      </c>
      <c r="M19" s="42"/>
      <c r="N19" s="2">
        <v>0</v>
      </c>
      <c r="O19" s="9"/>
      <c r="P19" s="28">
        <f t="shared" si="6"/>
        <v>0</v>
      </c>
      <c r="Q19" s="10"/>
      <c r="R19" s="27"/>
      <c r="S19" s="27"/>
      <c r="T19" s="27"/>
      <c r="U19" s="19"/>
      <c r="V19" s="84"/>
      <c r="W19" s="85"/>
      <c r="X19" s="2"/>
      <c r="Y19" s="53"/>
      <c r="Z19" s="83"/>
      <c r="AA19" s="27"/>
    </row>
    <row r="20" spans="1:27" ht="12.75">
      <c r="A20" s="21" t="s">
        <v>35</v>
      </c>
      <c r="B20">
        <f>IF(A20="doc.",0,IF(A20="doc",1,IF(A20="c.s.",2,IF(A20="ass",3,IF(A20="e.",4,IF(A20="dsga",5,IF(A20="dir",6,IF(A20="e.e.",0,C20))))))))</f>
      </c>
      <c r="C20">
        <f>IF(A20="e.u.",7,IF(A20="coord",8,""))</f>
      </c>
      <c r="D20">
        <f>IF(A20="doc.","docenti",IF(A20="doc","docenti",IF(A20="c.s.","collaboratori scolastici",IF(A20="ass","assistenti amministrativi",IF(A20="e.","esperti esterni",IF(A20="dsga","DirettoreSGA",IF(A20="dir","dirigenti",IF(A20="e.e.","esperti esterni",E20))))))))</f>
      </c>
      <c r="E20">
        <f>IF(A20="e.u.","docenti universitari",IF(A20="coord","coordinatore amministrativo",""))</f>
      </c>
      <c r="F20">
        <f>IF(A20="doc.","27%",IF(A20="doc","27%",IF(A20="c.s.","27%",IF(A20="ass","27%",IF(A20="e.","20%",IF(A20="dsga","27%",IF(A20="dir","27%",IF(A20="e.e.","20%",G20))))))))</f>
        <v>0</v>
      </c>
      <c r="G20">
        <f>IF(A20="e.u.","20%",IF(A20="coord","29%",))</f>
        <v>0</v>
      </c>
      <c r="M20" s="26"/>
      <c r="N20" s="2">
        <v>30</v>
      </c>
      <c r="O20" s="9">
        <v>12.5</v>
      </c>
      <c r="P20" s="28">
        <f t="shared" si="6"/>
        <v>375</v>
      </c>
      <c r="Q20" s="10"/>
      <c r="R20" s="27"/>
      <c r="S20" s="27"/>
      <c r="T20" s="27"/>
      <c r="U20" s="19"/>
      <c r="V20" s="84"/>
      <c r="W20" s="85"/>
      <c r="X20" s="2"/>
      <c r="Y20" s="53"/>
      <c r="Z20" s="83"/>
      <c r="AA20" s="27"/>
    </row>
    <row r="21" spans="1:27" ht="12.75">
      <c r="A21" s="21" t="s">
        <v>35</v>
      </c>
      <c r="B21">
        <f>IF(A21="doc.",0,IF(A21="doc",1,IF(A21="c.s.",2,IF(A21="ass",3,IF(A21="e.",4,IF(A21="dsga",5,IF(A21="dir",6,IF(A21="e.e.",0,C21))))))))</f>
      </c>
      <c r="C21">
        <f>IF(A21="e.u.",7,IF(A21="coord",8,""))</f>
      </c>
      <c r="D21">
        <f>IF(A21="doc.","docenti",IF(A21="doc","docenti",IF(A21="c.s.","collaboratori scolastici",IF(A21="ass","assistenti amministrativi",IF(A21="e.","esperti esterni",IF(A21="dsga","DirettoreSGA",IF(A21="dir","dirigenti",IF(A21="e.e.","esperti esterni",E21))))))))</f>
      </c>
      <c r="E21">
        <f>IF(A21="e.u.","docenti universitari",IF(A21="coord","coordinatore amministrativo",""))</f>
      </c>
      <c r="F21">
        <f>IF(A21="doc.","27%",IF(A21="doc","27%",IF(A21="c.s.","27%",IF(A21="ass","27%",IF(A21="e.","20%",IF(A21="dsga","27%",IF(A21="dir","27%",IF(A21="e.e.","20%",G21))))))))</f>
        <v>0</v>
      </c>
      <c r="G21">
        <f>IF(A21="e.u.","20%",IF(A21="coord","29%",))</f>
        <v>0</v>
      </c>
      <c r="M21" s="25"/>
      <c r="N21" s="2">
        <v>50</v>
      </c>
      <c r="O21" s="9">
        <v>12.5</v>
      </c>
      <c r="P21" s="28">
        <f t="shared" si="6"/>
        <v>625</v>
      </c>
      <c r="Q21" s="10"/>
      <c r="R21" s="29"/>
      <c r="S21" s="29"/>
      <c r="T21" s="29"/>
      <c r="U21" s="19"/>
      <c r="V21" s="50"/>
      <c r="W21" s="50"/>
      <c r="X21" s="2"/>
      <c r="Y21" s="44"/>
      <c r="Z21" s="44"/>
      <c r="AA21" s="27"/>
    </row>
    <row r="22" spans="1:27" ht="12.75">
      <c r="A22" s="21" t="s">
        <v>35</v>
      </c>
      <c r="B22">
        <f>IF(A22="doc.",0,IF(A22="doc",1,IF(A22="c.s.",2,IF(A22="ass",3,IF(A22="e.",4,IF(A22="dsga",5,IF(A22="dir",6,IF(A22="e.e.",0,C22))))))))</f>
      </c>
      <c r="C22">
        <f>IF(A22="e.u.",7,IF(A22="coord",8,""))</f>
      </c>
      <c r="D22">
        <f>IF(A22="doc.","docenti",IF(A22="doc","docenti",IF(A22="c.s.","collaboratori scolastici",IF(A22="ass","assistenti amministrativi",IF(A22="e.","esperti esterni",IF(A22="dsga","DirettoreSGA",IF(A22="dir","dirigenti",IF(A22="e.e.","esperti esterni",E22))))))))</f>
      </c>
      <c r="E22">
        <f>IF(A22="e.u.","docenti universitari",IF(A22="coord","coordinatore amministrativo",""))</f>
      </c>
      <c r="F22">
        <f>IF(A22="doc.","27%",IF(A22="doc","27%",IF(A22="c.s.","27%",IF(A22="ass","27%",IF(A22="e.","20%",IF(A22="dsga","27%",IF(A22="dir","27%",IF(A22="e.e.","20%",G22))))))))</f>
        <v>0</v>
      </c>
      <c r="G22">
        <f>IF(A22="e.u.","20%",IF(A22="coord","29%",))</f>
        <v>0</v>
      </c>
      <c r="M22" s="25"/>
      <c r="N22" s="2">
        <v>20</v>
      </c>
      <c r="O22" s="9">
        <v>12.5</v>
      </c>
      <c r="P22" s="28">
        <f t="shared" si="6"/>
        <v>250</v>
      </c>
      <c r="Q22" s="10"/>
      <c r="R22" s="27"/>
      <c r="S22" s="27"/>
      <c r="T22" s="27"/>
      <c r="U22" s="19"/>
      <c r="V22" s="84"/>
      <c r="W22" s="85"/>
      <c r="X22" s="2"/>
      <c r="Y22" s="53"/>
      <c r="Z22" s="83"/>
      <c r="AA22" s="27"/>
    </row>
    <row r="23" spans="1:27" ht="12.75">
      <c r="A23" s="34"/>
      <c r="M23" s="35"/>
      <c r="N23" s="36">
        <f>SUM(N7:N22)</f>
        <v>760</v>
      </c>
      <c r="O23" s="37"/>
      <c r="P23" s="28">
        <f t="shared" si="6"/>
        <v>0</v>
      </c>
      <c r="Q23" s="32"/>
      <c r="R23" s="38"/>
      <c r="S23" s="38"/>
      <c r="T23" s="38"/>
      <c r="U23" s="39"/>
      <c r="V23" s="38"/>
      <c r="W23" s="40"/>
      <c r="X23" s="7"/>
      <c r="Y23" s="31"/>
      <c r="Z23" s="33"/>
      <c r="AA23" s="38"/>
    </row>
    <row r="24" spans="1:27" ht="12.75">
      <c r="A24" s="89" t="s">
        <v>1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1"/>
      <c r="P24" s="96">
        <f>SUM(P6:P23)</f>
        <v>9500</v>
      </c>
      <c r="Q24" s="96"/>
      <c r="R24" s="96"/>
      <c r="S24" s="96"/>
      <c r="T24" s="96"/>
      <c r="U24" s="86"/>
      <c r="V24" s="96"/>
      <c r="W24" s="98"/>
      <c r="X24" s="57"/>
      <c r="Y24" s="96"/>
      <c r="Z24" s="100"/>
      <c r="AA24" s="96"/>
    </row>
    <row r="25" spans="1:27" ht="12.75">
      <c r="A25" s="92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4"/>
      <c r="P25" s="97"/>
      <c r="Q25" s="97"/>
      <c r="R25" s="97"/>
      <c r="S25" s="97"/>
      <c r="T25" s="97"/>
      <c r="U25" s="87"/>
      <c r="V25" s="97"/>
      <c r="W25" s="99"/>
      <c r="X25" s="58"/>
      <c r="Y25" s="97"/>
      <c r="Z25" s="101"/>
      <c r="AA25" s="97"/>
    </row>
    <row r="26" ht="13.5" customHeight="1"/>
    <row r="27" ht="13.5" customHeight="1" thickBot="1"/>
    <row r="28" spans="14:30" ht="13.5" customHeight="1" thickBot="1">
      <c r="N28" s="43"/>
      <c r="O28" s="43"/>
      <c r="P28" s="43"/>
      <c r="Q28" s="45"/>
      <c r="R28" s="88"/>
      <c r="T28" s="22"/>
      <c r="V28" s="95"/>
      <c r="W28" s="95"/>
      <c r="X28" s="95"/>
      <c r="Y28" s="95"/>
      <c r="Z28" s="95"/>
      <c r="AB28" s="23"/>
      <c r="AD28" s="23"/>
    </row>
    <row r="29" ht="13.5" customHeight="1"/>
    <row r="30" ht="13.5" customHeight="1">
      <c r="A30" s="24"/>
    </row>
    <row r="31" ht="13.5" customHeight="1"/>
    <row r="32" spans="14:27" ht="12.75">
      <c r="N32" s="43" t="s">
        <v>2</v>
      </c>
      <c r="O32" s="43"/>
      <c r="P32" s="43"/>
      <c r="Q32" s="43"/>
      <c r="R32" s="43"/>
      <c r="S32" s="1"/>
      <c r="V32" s="43" t="s">
        <v>4</v>
      </c>
      <c r="W32" s="43"/>
      <c r="X32" s="43"/>
      <c r="Y32" s="43"/>
      <c r="Z32" s="43"/>
      <c r="AA32" s="5"/>
    </row>
    <row r="33" spans="14:27" ht="12.75">
      <c r="N33" s="43" t="s">
        <v>3</v>
      </c>
      <c r="O33" s="43"/>
      <c r="P33" s="43"/>
      <c r="Q33" s="43"/>
      <c r="R33" s="43"/>
      <c r="S33" s="1"/>
      <c r="U33" s="20" t="s">
        <v>38</v>
      </c>
      <c r="V33" s="20"/>
      <c r="W33" s="20"/>
      <c r="X33" s="20"/>
      <c r="Y33" s="20"/>
      <c r="Z33" s="20"/>
      <c r="AA33" s="5"/>
    </row>
    <row r="34" spans="14:27" ht="12.75">
      <c r="N34" s="43" t="s">
        <v>22</v>
      </c>
      <c r="O34" s="43"/>
      <c r="P34" s="43"/>
      <c r="Q34" s="43"/>
      <c r="R34" s="43"/>
      <c r="S34" s="1"/>
      <c r="V34" s="1"/>
      <c r="AA34" s="5"/>
    </row>
  </sheetData>
  <sheetProtection/>
  <mergeCells count="68">
    <mergeCell ref="V32:Z32"/>
    <mergeCell ref="P24:P25"/>
    <mergeCell ref="Q24:Q25"/>
    <mergeCell ref="R24:R25"/>
    <mergeCell ref="V19:W19"/>
    <mergeCell ref="N34:R34"/>
    <mergeCell ref="V24:W25"/>
    <mergeCell ref="X24:X25"/>
    <mergeCell ref="Y24:Z25"/>
    <mergeCell ref="T24:T25"/>
    <mergeCell ref="U24:U25"/>
    <mergeCell ref="N28:P28"/>
    <mergeCell ref="Q28:R28"/>
    <mergeCell ref="A24:O25"/>
    <mergeCell ref="V28:Z28"/>
    <mergeCell ref="AA24:AA25"/>
    <mergeCell ref="S24:S25"/>
    <mergeCell ref="V11:W11"/>
    <mergeCell ref="V13:W13"/>
    <mergeCell ref="Y11:Z11"/>
    <mergeCell ref="N33:R33"/>
    <mergeCell ref="Y15:Z15"/>
    <mergeCell ref="V14:W14"/>
    <mergeCell ref="Y14:Z14"/>
    <mergeCell ref="N32:R32"/>
    <mergeCell ref="V18:W18"/>
    <mergeCell ref="V12:W12"/>
    <mergeCell ref="Y13:Z13"/>
    <mergeCell ref="A1:AA1"/>
    <mergeCell ref="V16:W16"/>
    <mergeCell ref="Y16:Z16"/>
    <mergeCell ref="Y10:Z10"/>
    <mergeCell ref="Y18:Z18"/>
    <mergeCell ref="V17:W17"/>
    <mergeCell ref="V10:W10"/>
    <mergeCell ref="V7:W7"/>
    <mergeCell ref="V9:W9"/>
    <mergeCell ref="Y9:Z9"/>
    <mergeCell ref="AA3:AA4"/>
    <mergeCell ref="X3:X5"/>
    <mergeCell ref="Y3:Z5"/>
    <mergeCell ref="Y7:Z7"/>
    <mergeCell ref="V6:W6"/>
    <mergeCell ref="Y8:Z8"/>
    <mergeCell ref="Y6:Z6"/>
    <mergeCell ref="V8:W8"/>
    <mergeCell ref="U4:U5"/>
    <mergeCell ref="V4:W5"/>
    <mergeCell ref="R3:R4"/>
    <mergeCell ref="S3:S4"/>
    <mergeCell ref="T3:T5"/>
    <mergeCell ref="U3:W3"/>
    <mergeCell ref="A3:A5"/>
    <mergeCell ref="B3:B5"/>
    <mergeCell ref="M3:M5"/>
    <mergeCell ref="N3:O4"/>
    <mergeCell ref="P3:P5"/>
    <mergeCell ref="Q3:Q4"/>
    <mergeCell ref="Y12:Z12"/>
    <mergeCell ref="Y17:Z17"/>
    <mergeCell ref="V22:W22"/>
    <mergeCell ref="Y22:Z22"/>
    <mergeCell ref="V21:W21"/>
    <mergeCell ref="Y21:Z21"/>
    <mergeCell ref="V20:W20"/>
    <mergeCell ref="Y20:Z20"/>
    <mergeCell ref="V15:W15"/>
    <mergeCell ref="Y19:Z19"/>
  </mergeCells>
  <printOptions/>
  <pageMargins left="0.7874015748031497" right="0.7874015748031497" top="0.984251968503937" bottom="0.984251968503937" header="0.5118110236220472" footer="0.5118110236220472"/>
  <pageSetup horizontalDpi="120" verticalDpi="12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2:AO27"/>
  <sheetViews>
    <sheetView workbookViewId="0" topLeftCell="A1">
      <selection activeCell="W6" sqref="W6:AM18"/>
    </sheetView>
  </sheetViews>
  <sheetFormatPr defaultColWidth="9.140625" defaultRowHeight="12.75"/>
  <cols>
    <col min="1" max="1" width="6.00390625" style="0" customWidth="1"/>
    <col min="2" max="2" width="3.8515625" style="0" customWidth="1"/>
    <col min="3" max="3" width="3.28125" style="0" hidden="1" customWidth="1"/>
    <col min="4" max="4" width="6.140625" style="0" hidden="1" customWidth="1"/>
    <col min="5" max="5" width="19.7109375" style="0" hidden="1" customWidth="1"/>
    <col min="6" max="6" width="3.8515625" style="0" hidden="1" customWidth="1"/>
    <col min="7" max="7" width="4.7109375" style="0" hidden="1" customWidth="1"/>
    <col min="8" max="8" width="2.00390625" style="0" hidden="1" customWidth="1"/>
    <col min="9" max="9" width="7.28125" style="0" hidden="1" customWidth="1"/>
    <col min="10" max="10" width="9.28125" style="0" hidden="1" customWidth="1"/>
    <col min="11" max="11" width="8.57421875" style="0" hidden="1" customWidth="1"/>
    <col min="12" max="12" width="9.421875" style="0" hidden="1" customWidth="1"/>
    <col min="13" max="13" width="10.8515625" style="0" hidden="1" customWidth="1"/>
    <col min="14" max="15" width="8.28125" style="0" hidden="1" customWidth="1"/>
    <col min="18" max="18" width="1.421875" style="0" customWidth="1"/>
    <col min="19" max="19" width="4.7109375" style="0" customWidth="1"/>
    <col min="20" max="20" width="10.28125" style="0" bestFit="1" customWidth="1"/>
    <col min="22" max="22" width="3.57421875" style="0" customWidth="1"/>
    <col min="23" max="23" width="11.140625" style="0" customWidth="1"/>
    <col min="25" max="25" width="0.42578125" style="0" customWidth="1"/>
    <col min="27" max="27" width="0.42578125" style="0" customWidth="1"/>
    <col min="29" max="29" width="5.140625" style="0" customWidth="1"/>
    <col min="30" max="30" width="9.140625" style="0" hidden="1" customWidth="1"/>
    <col min="31" max="32" width="7.8515625" style="0" customWidth="1"/>
    <col min="33" max="33" width="4.00390625" style="0" customWidth="1"/>
    <col min="34" max="34" width="2.57421875" style="0" customWidth="1"/>
    <col min="35" max="35" width="4.57421875" style="0" customWidth="1"/>
    <col min="36" max="36" width="9.421875" style="0" hidden="1" customWidth="1"/>
    <col min="37" max="37" width="8.140625" style="0" customWidth="1"/>
    <col min="39" max="39" width="0.9921875" style="0" customWidth="1"/>
    <col min="41" max="41" width="11.00390625" style="0" bestFit="1" customWidth="1"/>
  </cols>
  <sheetData>
    <row r="2" spans="1:38" ht="15.75">
      <c r="A2" s="69" t="s">
        <v>42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</row>
    <row r="3" spans="1:39" ht="12.75" customHeight="1">
      <c r="A3" s="55"/>
      <c r="B3" s="71" t="s">
        <v>15</v>
      </c>
      <c r="C3" s="72" t="s">
        <v>15</v>
      </c>
      <c r="I3" s="16"/>
      <c r="J3" s="1" t="s">
        <v>27</v>
      </c>
      <c r="P3" s="73" t="s">
        <v>13</v>
      </c>
      <c r="Q3" s="73"/>
      <c r="R3" s="73"/>
      <c r="S3" s="74"/>
      <c r="T3" s="75"/>
      <c r="U3" s="78" t="s">
        <v>5</v>
      </c>
      <c r="V3" s="78"/>
      <c r="W3" s="79" t="s">
        <v>20</v>
      </c>
      <c r="X3" s="81" t="s">
        <v>21</v>
      </c>
      <c r="Y3" s="13"/>
      <c r="Z3" s="63" t="s">
        <v>6</v>
      </c>
      <c r="AA3" s="63"/>
      <c r="AB3" s="63" t="s">
        <v>12</v>
      </c>
      <c r="AC3" s="63"/>
      <c r="AD3" s="63"/>
      <c r="AE3" s="64" t="s">
        <v>7</v>
      </c>
      <c r="AF3" s="64"/>
      <c r="AG3" s="64"/>
      <c r="AH3" s="65" t="s">
        <v>10</v>
      </c>
      <c r="AI3" s="63" t="s">
        <v>11</v>
      </c>
      <c r="AJ3" s="63"/>
      <c r="AK3" s="63"/>
      <c r="AL3" s="63" t="s">
        <v>34</v>
      </c>
      <c r="AM3" s="63"/>
    </row>
    <row r="4" spans="1:39" ht="12.75">
      <c r="A4" s="70"/>
      <c r="B4" s="71"/>
      <c r="C4" s="72"/>
      <c r="I4" s="16"/>
      <c r="J4" t="s">
        <v>23</v>
      </c>
      <c r="K4" t="s">
        <v>16</v>
      </c>
      <c r="L4" t="s">
        <v>17</v>
      </c>
      <c r="M4" t="s">
        <v>18</v>
      </c>
      <c r="N4" t="s">
        <v>26</v>
      </c>
      <c r="O4" t="s">
        <v>19</v>
      </c>
      <c r="P4" s="73"/>
      <c r="Q4" s="73"/>
      <c r="R4" s="73"/>
      <c r="S4" s="76"/>
      <c r="T4" s="77"/>
      <c r="U4" s="78"/>
      <c r="V4" s="78"/>
      <c r="W4" s="80"/>
      <c r="X4" s="82"/>
      <c r="Y4" s="14"/>
      <c r="Z4" s="63"/>
      <c r="AA4" s="63"/>
      <c r="AB4" s="63"/>
      <c r="AC4" s="63"/>
      <c r="AD4" s="63"/>
      <c r="AE4" s="63" t="s">
        <v>8</v>
      </c>
      <c r="AF4" s="68" t="s">
        <v>9</v>
      </c>
      <c r="AG4" s="68"/>
      <c r="AH4" s="66"/>
      <c r="AI4" s="63"/>
      <c r="AJ4" s="63"/>
      <c r="AK4" s="63"/>
      <c r="AL4" s="63"/>
      <c r="AM4" s="63"/>
    </row>
    <row r="5" spans="1:39" ht="18.75" customHeight="1">
      <c r="A5" s="56"/>
      <c r="B5" s="71"/>
      <c r="C5" s="72"/>
      <c r="I5" s="18">
        <v>5.16</v>
      </c>
      <c r="J5" s="18">
        <v>35</v>
      </c>
      <c r="K5" s="17">
        <v>17.5</v>
      </c>
      <c r="L5" s="17">
        <v>12.5</v>
      </c>
      <c r="M5" s="17">
        <v>14.5</v>
      </c>
      <c r="N5" s="17">
        <v>41.32</v>
      </c>
      <c r="O5" s="17">
        <v>18.5</v>
      </c>
      <c r="P5" s="73"/>
      <c r="Q5" s="73"/>
      <c r="R5" s="73"/>
      <c r="S5" s="4" t="s">
        <v>0</v>
      </c>
      <c r="T5" s="4" t="s">
        <v>14</v>
      </c>
      <c r="U5" s="78"/>
      <c r="V5" s="78"/>
      <c r="W5" s="15">
        <v>0.242</v>
      </c>
      <c r="X5" s="62">
        <v>0.088</v>
      </c>
      <c r="Y5" s="62"/>
      <c r="Z5" s="62">
        <v>0.0035</v>
      </c>
      <c r="AA5" s="62"/>
      <c r="AB5" s="63"/>
      <c r="AC5" s="63"/>
      <c r="AD5" s="63"/>
      <c r="AE5" s="63"/>
      <c r="AF5" s="68"/>
      <c r="AG5" s="68"/>
      <c r="AH5" s="67"/>
      <c r="AI5" s="63"/>
      <c r="AJ5" s="63"/>
      <c r="AK5" s="63"/>
      <c r="AL5" s="62">
        <v>0.085</v>
      </c>
      <c r="AM5" s="62"/>
    </row>
    <row r="6" spans="1:39" ht="12.75">
      <c r="A6" s="11"/>
      <c r="B6" s="11"/>
      <c r="P6" s="52"/>
      <c r="Q6" s="52"/>
      <c r="R6" s="52"/>
      <c r="S6" s="2"/>
      <c r="T6" s="3"/>
      <c r="U6" s="51"/>
      <c r="V6" s="51"/>
      <c r="W6" s="6"/>
      <c r="X6" s="52"/>
      <c r="Y6" s="52"/>
      <c r="Z6" s="52"/>
      <c r="AA6" s="52"/>
      <c r="AB6" s="52"/>
      <c r="AC6" s="52"/>
      <c r="AD6" s="52"/>
      <c r="AE6" s="3"/>
      <c r="AF6" s="52"/>
      <c r="AG6" s="52"/>
      <c r="AH6" s="2"/>
      <c r="AI6" s="52"/>
      <c r="AJ6" s="52"/>
      <c r="AK6" s="52"/>
      <c r="AL6" s="52"/>
      <c r="AM6" s="52"/>
    </row>
    <row r="7" spans="1:39" ht="12.75">
      <c r="A7" s="3" t="s">
        <v>31</v>
      </c>
      <c r="B7" s="8" t="s">
        <v>29</v>
      </c>
      <c r="C7">
        <f aca="true" t="shared" si="0" ref="C7:C16">IF(B7="doc.",0,IF(B7="doc",1,IF(B7="c.s.",2,IF(B7="ass",3,IF(B7="e.",4,IF(B7="dsga",5,IF(B7="dir",6,IF(B7="e.e.",0,D7))))))))</f>
        <v>3</v>
      </c>
      <c r="D7">
        <f aca="true" t="shared" si="1" ref="D7:D16">IF(B7="e.u.",7,IF(B7="coord",8,""))</f>
      </c>
      <c r="E7" t="str">
        <f aca="true" t="shared" si="2" ref="E7:E16">IF(B7="doc.","docenti",IF(B7="doc","docenti",IF(B7="c.s.","collaboratori scolastici",IF(B7="ass","assistenti amministrativi",IF(B7="e.","esperti esterni",IF(B7="dsga","DirettoreSGA",IF(B7="dir","dirigenti",IF(B7="e.e.","esperti esterni",F7))))))))</f>
        <v>assistenti amministrativi</v>
      </c>
      <c r="F7">
        <f aca="true" t="shared" si="3" ref="F7:F16">IF(B7="e.u.","docenti universitari",IF(B7="coord","coordinatore amministrativo",""))</f>
      </c>
      <c r="G7" t="str">
        <f aca="true" t="shared" si="4" ref="G7:G16">IF(B7="doc.","27%",IF(B7="doc","27%",IF(B7="c.s.","27%",IF(B7="ass","27%",IF(B7="e.","20%",IF(B7="dsga","27%",IF(B7="dir","27%",IF(B7="e.e.","20%",H7))))))))</f>
        <v>27%</v>
      </c>
      <c r="H7">
        <f aca="true" t="shared" si="5" ref="H7:H16">IF(B7="e.u.","20%",IF(B7="coord","29%",))</f>
        <v>0</v>
      </c>
      <c r="P7" s="59"/>
      <c r="Q7" s="60"/>
      <c r="R7" s="61"/>
      <c r="S7" s="2">
        <v>380</v>
      </c>
      <c r="T7" s="9">
        <f>IF(C7=0,$J$5,IF(C7=1,$K$5,IF(C7=2,$L$5,IF(C7=3,$M$5,IF(C7=4,$N$5,IF(C7=5,$O$5,IF(C7=6,$I$5,IF(C7=7,#REF!,))))))))</f>
        <v>14.5</v>
      </c>
      <c r="U7" s="44">
        <f aca="true" t="shared" si="6" ref="U7:U16">SUM(S7*T7)</f>
        <v>5510</v>
      </c>
      <c r="V7" s="44"/>
      <c r="W7" s="10"/>
      <c r="X7" s="50"/>
      <c r="Y7" s="50"/>
      <c r="Z7" s="50"/>
      <c r="AA7" s="50"/>
      <c r="AB7" s="50"/>
      <c r="AC7" s="50"/>
      <c r="AD7" s="50"/>
      <c r="AE7" s="19"/>
      <c r="AF7" s="50"/>
      <c r="AG7" s="50"/>
      <c r="AH7" s="2"/>
      <c r="AI7" s="44"/>
      <c r="AJ7" s="44"/>
      <c r="AK7" s="44"/>
      <c r="AL7" s="50"/>
      <c r="AM7" s="50"/>
    </row>
    <row r="8" spans="1:39" ht="12.75">
      <c r="A8" s="3" t="s">
        <v>31</v>
      </c>
      <c r="B8" s="8" t="s">
        <v>29</v>
      </c>
      <c r="C8">
        <f t="shared" si="0"/>
        <v>3</v>
      </c>
      <c r="D8">
        <f t="shared" si="1"/>
      </c>
      <c r="E8" t="str">
        <f t="shared" si="2"/>
        <v>assistenti amministrativi</v>
      </c>
      <c r="F8">
        <f t="shared" si="3"/>
      </c>
      <c r="G8" t="str">
        <f t="shared" si="4"/>
        <v>27%</v>
      </c>
      <c r="H8">
        <f t="shared" si="5"/>
        <v>0</v>
      </c>
      <c r="P8" s="59"/>
      <c r="Q8" s="60"/>
      <c r="R8" s="61"/>
      <c r="S8" s="2">
        <v>0</v>
      </c>
      <c r="T8" s="9">
        <f>IF(C8=0,$J$5,IF(C8=1,$K$5,IF(C8=2,$L$5,IF(C8=3,$M$5,IF(C8=4,$N$5,IF(C8=5,$O$5,IF(C8=6,$I$5,IF(C8=7,#REF!,))))))))</f>
        <v>14.5</v>
      </c>
      <c r="U8" s="53">
        <f t="shared" si="6"/>
        <v>0</v>
      </c>
      <c r="V8" s="54"/>
      <c r="W8" s="10"/>
      <c r="X8" s="50"/>
      <c r="Y8" s="50"/>
      <c r="Z8" s="50"/>
      <c r="AA8" s="50"/>
      <c r="AB8" s="50"/>
      <c r="AC8" s="50"/>
      <c r="AD8" s="50"/>
      <c r="AE8" s="19"/>
      <c r="AF8" s="50"/>
      <c r="AG8" s="50"/>
      <c r="AH8" s="2"/>
      <c r="AI8" s="44"/>
      <c r="AJ8" s="44"/>
      <c r="AK8" s="44"/>
      <c r="AL8" s="50"/>
      <c r="AM8" s="50"/>
    </row>
    <row r="9" spans="1:39" ht="12.75">
      <c r="A9" s="3" t="s">
        <v>31</v>
      </c>
      <c r="B9" s="8" t="s">
        <v>29</v>
      </c>
      <c r="C9">
        <f t="shared" si="0"/>
        <v>3</v>
      </c>
      <c r="D9">
        <f t="shared" si="1"/>
      </c>
      <c r="E9" t="str">
        <f t="shared" si="2"/>
        <v>assistenti amministrativi</v>
      </c>
      <c r="F9">
        <f t="shared" si="3"/>
      </c>
      <c r="G9" t="str">
        <f t="shared" si="4"/>
        <v>27%</v>
      </c>
      <c r="H9">
        <f t="shared" si="5"/>
        <v>0</v>
      </c>
      <c r="P9" s="59"/>
      <c r="Q9" s="60"/>
      <c r="R9" s="61"/>
      <c r="S9" s="2">
        <v>90</v>
      </c>
      <c r="T9" s="9">
        <f>IF(C9=0,$J$5,IF(C9=1,$K$5,IF(C9=2,$L$5,IF(C9=3,$M$5,IF(C9=4,$N$5,IF(C9=5,$O$5,IF(C9=6,$I$5,IF(C9=7,#REF!,))))))))</f>
        <v>14.5</v>
      </c>
      <c r="U9" s="53">
        <f t="shared" si="6"/>
        <v>1305</v>
      </c>
      <c r="V9" s="54"/>
      <c r="W9" s="10"/>
      <c r="X9" s="50"/>
      <c r="Y9" s="50"/>
      <c r="Z9" s="50"/>
      <c r="AA9" s="50"/>
      <c r="AB9" s="50"/>
      <c r="AC9" s="50"/>
      <c r="AD9" s="50"/>
      <c r="AE9" s="19"/>
      <c r="AF9" s="50"/>
      <c r="AG9" s="50"/>
      <c r="AH9" s="2"/>
      <c r="AI9" s="44"/>
      <c r="AJ9" s="44"/>
      <c r="AK9" s="44"/>
      <c r="AL9" s="50"/>
      <c r="AM9" s="50"/>
    </row>
    <row r="10" spans="1:39" ht="12.75">
      <c r="A10" s="3" t="s">
        <v>31</v>
      </c>
      <c r="B10" s="8" t="s">
        <v>29</v>
      </c>
      <c r="C10">
        <f t="shared" si="0"/>
        <v>3</v>
      </c>
      <c r="D10">
        <f t="shared" si="1"/>
      </c>
      <c r="E10" t="str">
        <f t="shared" si="2"/>
        <v>assistenti amministrativi</v>
      </c>
      <c r="F10">
        <f t="shared" si="3"/>
      </c>
      <c r="G10" t="str">
        <f t="shared" si="4"/>
        <v>27%</v>
      </c>
      <c r="H10">
        <f t="shared" si="5"/>
        <v>0</v>
      </c>
      <c r="P10" s="59"/>
      <c r="Q10" s="60"/>
      <c r="R10" s="61"/>
      <c r="S10" s="2">
        <v>60</v>
      </c>
      <c r="T10" s="9">
        <f>IF(C10=0,$J$5,IF(C10=1,$K$5,IF(C10=2,$L$5,IF(C10=3,$M$5,IF(C10=4,$N$5,IF(C10=5,$O$5,IF(C10=6,$I$5,IF(C10=7,#REF!,))))))))</f>
        <v>14.5</v>
      </c>
      <c r="U10" s="53">
        <f t="shared" si="6"/>
        <v>870</v>
      </c>
      <c r="V10" s="54"/>
      <c r="W10" s="10"/>
      <c r="X10" s="50"/>
      <c r="Y10" s="50"/>
      <c r="Z10" s="50"/>
      <c r="AA10" s="50"/>
      <c r="AB10" s="50"/>
      <c r="AC10" s="50"/>
      <c r="AD10" s="50"/>
      <c r="AE10" s="19"/>
      <c r="AF10" s="50"/>
      <c r="AG10" s="50"/>
      <c r="AH10" s="2"/>
      <c r="AI10" s="44"/>
      <c r="AJ10" s="44"/>
      <c r="AK10" s="44"/>
      <c r="AL10" s="50"/>
      <c r="AM10" s="50"/>
    </row>
    <row r="11" spans="1:39" ht="12.75">
      <c r="A11" s="3" t="s">
        <v>31</v>
      </c>
      <c r="B11" s="8" t="s">
        <v>29</v>
      </c>
      <c r="C11">
        <f>IF(B11="doc.",0,IF(B11="doc",1,IF(B11="c.s.",2,IF(B11="ass",3,IF(B11="e.",4,IF(B11="dsga",5,IF(B11="dir",6,IF(B11="e.e.",0,D11))))))))</f>
        <v>3</v>
      </c>
      <c r="D11">
        <f>IF(B11="e.u.",7,IF(B11="coord",8,""))</f>
      </c>
      <c r="E11" t="str">
        <f>IF(B11="doc.","docenti",IF(B11="doc","docenti",IF(B11="c.s.","collaboratori scolastici",IF(B11="ass","assistenti amministrativi",IF(B11="e.","esperti esterni",IF(B11="dsga","DirettoreSGA",IF(B11="dir","dirigenti",IF(B11="e.e.","esperti esterni",F11))))))))</f>
        <v>assistenti amministrativi</v>
      </c>
      <c r="F11">
        <f>IF(B11="e.u.","docenti universitari",IF(B11="coord","coordinatore amministrativo",""))</f>
      </c>
      <c r="G11" t="str">
        <f>IF(B11="doc.","27%",IF(B11="doc","27%",IF(B11="c.s.","27%",IF(B11="ass","27%",IF(B11="e.","20%",IF(B11="dsga","27%",IF(B11="dir","27%",IF(B11="e.e.","20%",H11))))))))</f>
        <v>27%</v>
      </c>
      <c r="H11">
        <f>IF(B11="e.u.","20%",IF(B11="coord","29%",))</f>
        <v>0</v>
      </c>
      <c r="P11" s="52"/>
      <c r="Q11" s="52"/>
      <c r="R11" s="52"/>
      <c r="S11" s="2">
        <v>24</v>
      </c>
      <c r="T11" s="9">
        <f>IF(C11=0,$J$5,IF(C11=1,$K$5,IF(C11=2,$L$5,IF(C11=3,$M$5,IF(C11=4,$N$5,IF(C11=5,$O$5,IF(C11=6,$I$5,IF(C11=7,#REF!,))))))))</f>
        <v>14.5</v>
      </c>
      <c r="U11" s="53">
        <f>SUM(S11*T11)</f>
        <v>348</v>
      </c>
      <c r="V11" s="54"/>
      <c r="W11" s="10"/>
      <c r="X11" s="50"/>
      <c r="Y11" s="50"/>
      <c r="Z11" s="50"/>
      <c r="AA11" s="50"/>
      <c r="AB11" s="50"/>
      <c r="AC11" s="50"/>
      <c r="AD11" s="50"/>
      <c r="AE11" s="19"/>
      <c r="AF11" s="50"/>
      <c r="AG11" s="50"/>
      <c r="AH11" s="2"/>
      <c r="AI11" s="44"/>
      <c r="AJ11" s="44"/>
      <c r="AK11" s="44"/>
      <c r="AL11" s="50"/>
      <c r="AM11" s="50"/>
    </row>
    <row r="12" spans="1:39" ht="12.75">
      <c r="A12" s="3" t="s">
        <v>32</v>
      </c>
      <c r="B12" s="41" t="s">
        <v>29</v>
      </c>
      <c r="C12">
        <f>IF(B12="doc.",0,IF(B12="doc",1,IF(B12="c.s.",2,IF(B12="ass",3,IF(B12="e.",4,IF(B12="dsga",5,IF(B12="dir",6,IF(B12="e.e.",0,D12))))))))</f>
        <v>3</v>
      </c>
      <c r="D12">
        <f>IF(B12="e.u.",7,IF(B12="coord",8,""))</f>
      </c>
      <c r="E12" t="str">
        <f>IF(B12="doc.","docenti",IF(B12="doc","docenti",IF(B12="c.s.","collaboratori scolastici",IF(B12="ass","assistenti amministrativi",IF(B12="e.","esperti esterni",IF(B12="dsga","DirettoreSGA",IF(B12="dir","dirigenti",IF(B12="e.e.","esperti esterni",F12))))))))</f>
        <v>assistenti amministrativi</v>
      </c>
      <c r="F12">
        <f>IF(B12="e.u.","docenti universitari",IF(B12="coord","coordinatore amministrativo",""))</f>
      </c>
      <c r="G12" t="str">
        <f>IF(B12="doc.","27%",IF(B12="doc","27%",IF(B12="c.s.","27%",IF(B12="ass","27%",IF(B12="e.","20%",IF(B12="dsga","27%",IF(B12="dir","27%",IF(B12="e.e.","20%",H12))))))))</f>
        <v>27%</v>
      </c>
      <c r="H12">
        <f>IF(B12="e.u.","20%",IF(B12="coord","29%",))</f>
        <v>0</v>
      </c>
      <c r="P12" s="52"/>
      <c r="Q12" s="52"/>
      <c r="R12" s="52"/>
      <c r="S12" s="2">
        <v>90</v>
      </c>
      <c r="T12" s="9">
        <f>IF(C12=0,$J$5,IF(C12=1,$K$5,IF(C12=2,$L$5,IF(C12=3,$M$5,IF(C12=4,$N$5,IF(C12=5,$O$5,IF(C12=6,$I$5,IF(C12=7,#REF!,))))))))</f>
        <v>14.5</v>
      </c>
      <c r="U12" s="53">
        <f t="shared" si="6"/>
        <v>1305</v>
      </c>
      <c r="V12" s="54"/>
      <c r="W12" s="10"/>
      <c r="X12" s="50"/>
      <c r="Y12" s="50"/>
      <c r="Z12" s="50"/>
      <c r="AA12" s="50"/>
      <c r="AB12" s="50"/>
      <c r="AC12" s="50"/>
      <c r="AD12" s="50"/>
      <c r="AE12" s="19"/>
      <c r="AF12" s="50"/>
      <c r="AG12" s="50"/>
      <c r="AH12" s="2"/>
      <c r="AI12" s="44"/>
      <c r="AJ12" s="44"/>
      <c r="AK12" s="44"/>
      <c r="AL12" s="50"/>
      <c r="AM12" s="50"/>
    </row>
    <row r="13" spans="1:39" ht="12.75">
      <c r="A13" s="3"/>
      <c r="B13" s="8" t="s">
        <v>43</v>
      </c>
      <c r="C13">
        <f>IF(B13="doc.",0,IF(B13="doc",1,IF(B13="c.s.",2,IF(B13="ass",3,IF(B13="e.",4,IF(B13="dsga",5,IF(B13="dir",6,IF(B13="e.e.",0,D13))))))))</f>
      </c>
      <c r="D13">
        <f>IF(B13="e.u.",7,IF(B13="coord",8,""))</f>
      </c>
      <c r="E13">
        <f>IF(B13="doc.","docenti",IF(B13="doc","docenti",IF(B13="c.s.","collaboratori scolastici",IF(B13="ass","assistenti amministrativi",IF(B13="e.","esperti esterni",IF(B13="dsga","DirettoreSGA",IF(B13="dir","dirigenti",IF(B13="e.e.","esperti esterni",F13))))))))</f>
      </c>
      <c r="F13">
        <f>IF(B13="e.u.","docenti universitari",IF(B13="coord","coordinatore amministrativo",""))</f>
      </c>
      <c r="G13">
        <f>IF(B13="doc.","27%",IF(B13="doc","27%",IF(B13="c.s.","27%",IF(B13="ass","27%",IF(B13="e.","20%",IF(B13="dsga","27%",IF(B13="dir","27%",IF(B13="e.e.","20%",H13))))))))</f>
        <v>0</v>
      </c>
      <c r="H13">
        <f>IF(B13="e.u.","20%",IF(B13="coord","29%",))</f>
        <v>0</v>
      </c>
      <c r="P13" s="52"/>
      <c r="Q13" s="52"/>
      <c r="R13" s="52"/>
      <c r="S13" s="2"/>
      <c r="T13" s="9"/>
      <c r="U13" s="53">
        <f t="shared" si="6"/>
        <v>0</v>
      </c>
      <c r="V13" s="54"/>
      <c r="W13" s="10"/>
      <c r="X13" s="50"/>
      <c r="Y13" s="50"/>
      <c r="Z13" s="50"/>
      <c r="AA13" s="50"/>
      <c r="AB13" s="50"/>
      <c r="AC13" s="50"/>
      <c r="AD13" s="50"/>
      <c r="AE13" s="19"/>
      <c r="AF13" s="50"/>
      <c r="AG13" s="50"/>
      <c r="AH13" s="2"/>
      <c r="AI13" s="44"/>
      <c r="AJ13" s="44"/>
      <c r="AK13" s="44"/>
      <c r="AL13" s="50"/>
      <c r="AM13" s="50"/>
    </row>
    <row r="14" spans="1:39" ht="12.75">
      <c r="A14" s="11"/>
      <c r="B14" s="8"/>
      <c r="C14">
        <f t="shared" si="0"/>
      </c>
      <c r="D14">
        <f t="shared" si="1"/>
      </c>
      <c r="E14">
        <f t="shared" si="2"/>
      </c>
      <c r="F14">
        <f t="shared" si="3"/>
      </c>
      <c r="G14">
        <f t="shared" si="4"/>
        <v>0</v>
      </c>
      <c r="H14">
        <f t="shared" si="5"/>
        <v>0</v>
      </c>
      <c r="P14" s="52">
        <f>E14</f>
      </c>
      <c r="Q14" s="52"/>
      <c r="R14" s="52"/>
      <c r="S14" s="2"/>
      <c r="T14" s="9">
        <f>IF(C14=0,$J$5,IF(C14=1,$K$5,IF(C14=2,$L$5,IF(C14=3,$M$5,IF(C14=4,$N$5,IF(C14=5,$O$5,IF(C14=6,$I$5,IF(C14=7,#REF!,))))))))</f>
        <v>0</v>
      </c>
      <c r="U14" s="53">
        <f t="shared" si="6"/>
        <v>0</v>
      </c>
      <c r="V14" s="54"/>
      <c r="W14" s="10"/>
      <c r="X14" s="50"/>
      <c r="Y14" s="50"/>
      <c r="Z14" s="50"/>
      <c r="AA14" s="50"/>
      <c r="AB14" s="50"/>
      <c r="AC14" s="50"/>
      <c r="AD14" s="50"/>
      <c r="AE14" s="19"/>
      <c r="AF14" s="50"/>
      <c r="AG14" s="50"/>
      <c r="AH14" s="2"/>
      <c r="AI14" s="44"/>
      <c r="AJ14" s="44"/>
      <c r="AK14" s="44"/>
      <c r="AL14" s="50"/>
      <c r="AM14" s="50"/>
    </row>
    <row r="15" spans="1:39" ht="12.75">
      <c r="A15" s="11"/>
      <c r="B15" s="8"/>
      <c r="C15">
        <f t="shared" si="0"/>
      </c>
      <c r="D15">
        <f t="shared" si="1"/>
      </c>
      <c r="E15">
        <f t="shared" si="2"/>
      </c>
      <c r="F15">
        <f t="shared" si="3"/>
      </c>
      <c r="G15">
        <f t="shared" si="4"/>
        <v>0</v>
      </c>
      <c r="H15">
        <f t="shared" si="5"/>
        <v>0</v>
      </c>
      <c r="P15" s="52">
        <f>E15</f>
      </c>
      <c r="Q15" s="52"/>
      <c r="R15" s="52"/>
      <c r="S15" s="2"/>
      <c r="T15" s="9">
        <f>IF(C15=0,$J$5,IF(C15=1,$K$5,IF(C15=2,$L$5,IF(C15=3,$M$5,IF(C15=4,$N$5,IF(C15=5,$O$5,IF(C15=6,$I$5,IF(C15=7,#REF!,))))))))</f>
        <v>0</v>
      </c>
      <c r="U15" s="53">
        <f t="shared" si="6"/>
        <v>0</v>
      </c>
      <c r="V15" s="54"/>
      <c r="W15" s="10"/>
      <c r="X15" s="50"/>
      <c r="Y15" s="50"/>
      <c r="Z15" s="50"/>
      <c r="AA15" s="50"/>
      <c r="AB15" s="50"/>
      <c r="AC15" s="50"/>
      <c r="AD15" s="50"/>
      <c r="AE15" s="19"/>
      <c r="AF15" s="50"/>
      <c r="AG15" s="50"/>
      <c r="AH15" s="2"/>
      <c r="AI15" s="44"/>
      <c r="AJ15" s="44"/>
      <c r="AK15" s="44"/>
      <c r="AL15" s="50"/>
      <c r="AM15" s="50"/>
    </row>
    <row r="16" spans="1:39" ht="12.75">
      <c r="A16" s="11"/>
      <c r="B16" s="12"/>
      <c r="C16">
        <f t="shared" si="0"/>
      </c>
      <c r="D16">
        <f t="shared" si="1"/>
      </c>
      <c r="E16">
        <f t="shared" si="2"/>
      </c>
      <c r="F16">
        <f t="shared" si="3"/>
      </c>
      <c r="G16">
        <f t="shared" si="4"/>
        <v>0</v>
      </c>
      <c r="H16">
        <f t="shared" si="5"/>
        <v>0</v>
      </c>
      <c r="P16" s="52">
        <f>E16</f>
      </c>
      <c r="Q16" s="52"/>
      <c r="R16" s="52"/>
      <c r="S16" s="7">
        <f>SUM(S7:S15)</f>
        <v>644</v>
      </c>
      <c r="T16" s="9">
        <f>IF(C16=0,$J$5,IF(C16=1,$K$5,IF(C16=2,$L$5,IF(C16=3,$M$5,IF(C16=4,$N$5,IF(C16=5,$O$5,IF(C16=6,$I$5,IF(C16=7,#REF!,))))))))</f>
        <v>0</v>
      </c>
      <c r="U16" s="53">
        <f t="shared" si="6"/>
        <v>0</v>
      </c>
      <c r="V16" s="54"/>
      <c r="W16" s="10"/>
      <c r="X16" s="50"/>
      <c r="Y16" s="50"/>
      <c r="Z16" s="50"/>
      <c r="AA16" s="50"/>
      <c r="AB16" s="50"/>
      <c r="AC16" s="50"/>
      <c r="AD16" s="50"/>
      <c r="AE16" s="19"/>
      <c r="AF16" s="50"/>
      <c r="AG16" s="50"/>
      <c r="AH16" s="2"/>
      <c r="AI16" s="44"/>
      <c r="AJ16" s="44"/>
      <c r="AK16" s="44"/>
      <c r="AL16" s="50"/>
      <c r="AM16" s="50"/>
    </row>
    <row r="17" spans="1:39" ht="12.75">
      <c r="A17" s="55"/>
      <c r="B17" s="51" t="s">
        <v>1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44">
        <f>SUM(U7:V16)</f>
        <v>9338</v>
      </c>
      <c r="V17" s="44"/>
      <c r="W17" s="57"/>
      <c r="X17" s="44"/>
      <c r="Y17" s="44"/>
      <c r="Z17" s="44"/>
      <c r="AA17" s="44"/>
      <c r="AB17" s="44"/>
      <c r="AC17" s="44"/>
      <c r="AD17" s="44"/>
      <c r="AE17" s="51"/>
      <c r="AF17" s="44"/>
      <c r="AG17" s="44"/>
      <c r="AH17" s="44"/>
      <c r="AI17" s="44"/>
      <c r="AJ17" s="44"/>
      <c r="AK17" s="44"/>
      <c r="AL17" s="44"/>
      <c r="AM17" s="44"/>
    </row>
    <row r="18" spans="1:39" ht="12.75">
      <c r="A18" s="56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44"/>
      <c r="V18" s="44"/>
      <c r="W18" s="58"/>
      <c r="X18" s="44"/>
      <c r="Y18" s="44"/>
      <c r="Z18" s="44"/>
      <c r="AA18" s="44"/>
      <c r="AB18" s="44"/>
      <c r="AC18" s="44"/>
      <c r="AD18" s="44"/>
      <c r="AE18" s="51"/>
      <c r="AF18" s="44"/>
      <c r="AG18" s="44"/>
      <c r="AH18" s="44"/>
      <c r="AI18" s="44"/>
      <c r="AJ18" s="44"/>
      <c r="AK18" s="44"/>
      <c r="AL18" s="44"/>
      <c r="AM18" s="44"/>
    </row>
    <row r="19" ht="13.5" customHeight="1"/>
    <row r="20" ht="13.5" customHeight="1" thickBot="1"/>
    <row r="21" spans="17:41" ht="13.5" customHeight="1" thickBot="1">
      <c r="Q21" s="43" t="s">
        <v>33</v>
      </c>
      <c r="R21" s="43"/>
      <c r="S21" s="43"/>
      <c r="T21" s="43"/>
      <c r="U21" s="43"/>
      <c r="V21" s="43"/>
      <c r="W21" s="45"/>
      <c r="X21" s="46"/>
      <c r="AB21" s="22"/>
      <c r="AF21" s="47"/>
      <c r="AG21" s="48"/>
      <c r="AH21" s="48"/>
      <c r="AI21" s="48"/>
      <c r="AJ21" s="48"/>
      <c r="AK21" s="49"/>
      <c r="AO21" s="23"/>
    </row>
    <row r="22" ht="13.5" customHeight="1"/>
    <row r="23" ht="13.5" customHeight="1"/>
    <row r="24" ht="13.5" customHeight="1"/>
    <row r="25" spans="19:38" ht="12.75">
      <c r="S25" s="43" t="s">
        <v>2</v>
      </c>
      <c r="T25" s="43"/>
      <c r="U25" s="43"/>
      <c r="V25" s="43"/>
      <c r="W25" s="43"/>
      <c r="X25" s="43"/>
      <c r="Z25" s="1"/>
      <c r="AC25" s="1"/>
      <c r="AF25" s="43" t="s">
        <v>4</v>
      </c>
      <c r="AG25" s="43"/>
      <c r="AH25" s="43"/>
      <c r="AI25" s="43"/>
      <c r="AJ25" s="43"/>
      <c r="AL25" s="5"/>
    </row>
    <row r="26" spans="19:38" ht="12.75">
      <c r="S26" s="43" t="s">
        <v>3</v>
      </c>
      <c r="T26" s="43"/>
      <c r="U26" s="43"/>
      <c r="V26" s="43"/>
      <c r="W26" s="43"/>
      <c r="X26" s="43"/>
      <c r="Z26" s="1"/>
      <c r="AC26" s="1"/>
      <c r="AE26" s="20" t="s">
        <v>38</v>
      </c>
      <c r="AF26" s="20"/>
      <c r="AG26" s="20"/>
      <c r="AH26" s="20"/>
      <c r="AI26" s="20"/>
      <c r="AJ26" s="20"/>
      <c r="AK26" s="20"/>
      <c r="AL26" s="5"/>
    </row>
    <row r="27" spans="19:38" ht="12.75">
      <c r="S27" s="43" t="s">
        <v>22</v>
      </c>
      <c r="T27" s="43"/>
      <c r="U27" s="43"/>
      <c r="V27" s="43"/>
      <c r="W27" s="43"/>
      <c r="X27" s="43"/>
      <c r="Z27" s="1"/>
      <c r="AC27" s="1"/>
      <c r="AF27" s="1"/>
      <c r="AL27" s="5"/>
    </row>
  </sheetData>
  <sheetProtection/>
  <mergeCells count="127">
    <mergeCell ref="X11:Y11"/>
    <mergeCell ref="Z11:AA11"/>
    <mergeCell ref="AL17:AM18"/>
    <mergeCell ref="AL15:AM15"/>
    <mergeCell ref="AL16:AM16"/>
    <mergeCell ref="AF16:AG16"/>
    <mergeCell ref="AL14:AM14"/>
    <mergeCell ref="AL11:AM11"/>
    <mergeCell ref="X12:Y12"/>
    <mergeCell ref="Z12:AA12"/>
    <mergeCell ref="A3:A5"/>
    <mergeCell ref="A17:A18"/>
    <mergeCell ref="AB11:AD11"/>
    <mergeCell ref="AF11:AG11"/>
    <mergeCell ref="AI11:AK11"/>
    <mergeCell ref="AL8:AM8"/>
    <mergeCell ref="AL9:AM9"/>
    <mergeCell ref="AL10:AM10"/>
    <mergeCell ref="AL12:AM12"/>
    <mergeCell ref="AL13:AM13"/>
    <mergeCell ref="AL3:AM4"/>
    <mergeCell ref="AL5:AM5"/>
    <mergeCell ref="AL6:AM6"/>
    <mergeCell ref="AL7:AM7"/>
    <mergeCell ref="P6:R6"/>
    <mergeCell ref="P7:R7"/>
    <mergeCell ref="P3:R5"/>
    <mergeCell ref="AB3:AD5"/>
    <mergeCell ref="AE3:AG3"/>
    <mergeCell ref="AI3:AK5"/>
    <mergeCell ref="P8:R8"/>
    <mergeCell ref="P9:R9"/>
    <mergeCell ref="P12:R12"/>
    <mergeCell ref="P13:R13"/>
    <mergeCell ref="U6:V6"/>
    <mergeCell ref="U13:V13"/>
    <mergeCell ref="P11:R11"/>
    <mergeCell ref="U11:V11"/>
    <mergeCell ref="U8:V8"/>
    <mergeCell ref="P10:R10"/>
    <mergeCell ref="P14:R14"/>
    <mergeCell ref="P15:R15"/>
    <mergeCell ref="P16:R16"/>
    <mergeCell ref="U3:V5"/>
    <mergeCell ref="Z3:AA4"/>
    <mergeCell ref="X5:Y5"/>
    <mergeCell ref="Z5:AA5"/>
    <mergeCell ref="X8:Y8"/>
    <mergeCell ref="Z8:AA8"/>
    <mergeCell ref="U12:V12"/>
    <mergeCell ref="AE4:AE5"/>
    <mergeCell ref="AF4:AG5"/>
    <mergeCell ref="U7:V7"/>
    <mergeCell ref="X7:Y7"/>
    <mergeCell ref="Z7:AA7"/>
    <mergeCell ref="AB7:AD7"/>
    <mergeCell ref="AF7:AG7"/>
    <mergeCell ref="AI9:AK9"/>
    <mergeCell ref="AI7:AK7"/>
    <mergeCell ref="X6:Y6"/>
    <mergeCell ref="Z6:AA6"/>
    <mergeCell ref="AB6:AD6"/>
    <mergeCell ref="AF6:AG6"/>
    <mergeCell ref="AI6:AK6"/>
    <mergeCell ref="Z10:AA10"/>
    <mergeCell ref="AB10:AD10"/>
    <mergeCell ref="AB8:AD8"/>
    <mergeCell ref="AF8:AG8"/>
    <mergeCell ref="AI8:AK8"/>
    <mergeCell ref="U9:V9"/>
    <mergeCell ref="X9:Y9"/>
    <mergeCell ref="Z9:AA9"/>
    <mergeCell ref="AB9:AD9"/>
    <mergeCell ref="AF9:AG9"/>
    <mergeCell ref="AB12:AD12"/>
    <mergeCell ref="AF12:AG12"/>
    <mergeCell ref="AI12:AK12"/>
    <mergeCell ref="AI13:AK13"/>
    <mergeCell ref="Z13:AA13"/>
    <mergeCell ref="A2:AL2"/>
    <mergeCell ref="AF10:AG10"/>
    <mergeCell ref="AI10:AK10"/>
    <mergeCell ref="U10:V10"/>
    <mergeCell ref="X10:Y10"/>
    <mergeCell ref="Z16:AA16"/>
    <mergeCell ref="X15:Y15"/>
    <mergeCell ref="AI14:AK14"/>
    <mergeCell ref="Z14:AA14"/>
    <mergeCell ref="AB14:AD14"/>
    <mergeCell ref="AF15:AG15"/>
    <mergeCell ref="AI15:AK15"/>
    <mergeCell ref="X16:Y16"/>
    <mergeCell ref="X13:Y13"/>
    <mergeCell ref="U14:V14"/>
    <mergeCell ref="X14:Y14"/>
    <mergeCell ref="AB15:AD15"/>
    <mergeCell ref="AF14:AG14"/>
    <mergeCell ref="AB13:AD13"/>
    <mergeCell ref="AF13:AG13"/>
    <mergeCell ref="AI17:AK18"/>
    <mergeCell ref="Q21:V21"/>
    <mergeCell ref="W21:X21"/>
    <mergeCell ref="AE17:AE18"/>
    <mergeCell ref="AF17:AG18"/>
    <mergeCell ref="U17:V18"/>
    <mergeCell ref="X17:Y18"/>
    <mergeCell ref="AF21:AK21"/>
    <mergeCell ref="AH3:AH5"/>
    <mergeCell ref="S25:X25"/>
    <mergeCell ref="AF25:AJ25"/>
    <mergeCell ref="Z17:AA18"/>
    <mergeCell ref="AI16:AK16"/>
    <mergeCell ref="Z15:AA15"/>
    <mergeCell ref="AB17:AD18"/>
    <mergeCell ref="U15:V15"/>
    <mergeCell ref="AB16:AD16"/>
    <mergeCell ref="AH17:AH18"/>
    <mergeCell ref="S27:X27"/>
    <mergeCell ref="C3:C5"/>
    <mergeCell ref="B3:B5"/>
    <mergeCell ref="B17:T18"/>
    <mergeCell ref="X3:X4"/>
    <mergeCell ref="W3:W4"/>
    <mergeCell ref="W17:W18"/>
    <mergeCell ref="U16:V16"/>
    <mergeCell ref="S3:T4"/>
    <mergeCell ref="S26:X26"/>
  </mergeCells>
  <printOptions/>
  <pageMargins left="0.7874015748031497" right="0.7874015748031497" top="0.984251968503937" bottom="0.984251968503937" header="0.5118110236220472" footer="0.5118110236220472"/>
  <pageSetup horizontalDpi="120" verticalDpi="12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AM22"/>
  <sheetViews>
    <sheetView tabSelected="1" workbookViewId="0" topLeftCell="A1">
      <selection activeCell="Z21" sqref="Z21"/>
    </sheetView>
  </sheetViews>
  <sheetFormatPr defaultColWidth="9.140625" defaultRowHeight="12.75"/>
  <cols>
    <col min="1" max="1" width="4.7109375" style="0" bestFit="1" customWidth="1"/>
    <col min="2" max="2" width="3.28125" style="0" hidden="1" customWidth="1"/>
    <col min="3" max="3" width="6.140625" style="0" hidden="1" customWidth="1"/>
    <col min="4" max="4" width="19.7109375" style="0" hidden="1" customWidth="1"/>
    <col min="5" max="5" width="3.8515625" style="0" hidden="1" customWidth="1"/>
    <col min="6" max="6" width="4.7109375" style="0" hidden="1" customWidth="1"/>
    <col min="7" max="7" width="2.00390625" style="0" hidden="1" customWidth="1"/>
    <col min="8" max="8" width="7.28125" style="0" hidden="1" customWidth="1"/>
    <col min="9" max="9" width="9.28125" style="0" hidden="1" customWidth="1"/>
    <col min="10" max="10" width="8.57421875" style="0" hidden="1" customWidth="1"/>
    <col min="11" max="11" width="9.421875" style="0" hidden="1" customWidth="1"/>
    <col min="12" max="12" width="10.8515625" style="0" hidden="1" customWidth="1"/>
    <col min="13" max="14" width="8.28125" style="0" hidden="1" customWidth="1"/>
    <col min="15" max="15" width="9.28125" style="0" hidden="1" customWidth="1"/>
    <col min="18" max="18" width="1.7109375" style="0" customWidth="1"/>
    <col min="19" max="20" width="3.57421875" style="0" customWidth="1"/>
    <col min="22" max="22" width="3.57421875" style="0" customWidth="1"/>
    <col min="23" max="23" width="11.140625" style="0" customWidth="1"/>
    <col min="25" max="25" width="0.42578125" style="0" customWidth="1"/>
    <col min="27" max="27" width="0.42578125" style="0" customWidth="1"/>
    <col min="29" max="29" width="5.140625" style="0" customWidth="1"/>
    <col min="30" max="30" width="9.140625" style="0" hidden="1" customWidth="1"/>
    <col min="31" max="32" width="7.8515625" style="0" customWidth="1"/>
    <col min="33" max="33" width="4.00390625" style="0" customWidth="1"/>
    <col min="34" max="34" width="5.57421875" style="0" customWidth="1"/>
    <col min="35" max="35" width="3.140625" style="0" customWidth="1"/>
    <col min="36" max="36" width="9.421875" style="0" hidden="1" customWidth="1"/>
    <col min="37" max="37" width="8.140625" style="0" customWidth="1"/>
    <col min="39" max="39" width="0.9921875" style="0" customWidth="1"/>
    <col min="40" max="40" width="2.28125" style="0" customWidth="1"/>
  </cols>
  <sheetData>
    <row r="1" spans="16:38" ht="12.75">
      <c r="P1" s="43" t="s">
        <v>41</v>
      </c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</row>
    <row r="3" spans="1:39" ht="12.75" customHeight="1">
      <c r="A3" s="71" t="s">
        <v>15</v>
      </c>
      <c r="B3" s="72" t="s">
        <v>15</v>
      </c>
      <c r="H3" s="16"/>
      <c r="I3" s="1" t="s">
        <v>27</v>
      </c>
      <c r="P3" s="73" t="s">
        <v>13</v>
      </c>
      <c r="Q3" s="73"/>
      <c r="R3" s="73"/>
      <c r="S3" s="74"/>
      <c r="T3" s="75"/>
      <c r="U3" s="78" t="s">
        <v>5</v>
      </c>
      <c r="V3" s="78"/>
      <c r="W3" s="79" t="s">
        <v>20</v>
      </c>
      <c r="X3" s="81" t="s">
        <v>21</v>
      </c>
      <c r="Y3" s="13"/>
      <c r="Z3" s="63" t="s">
        <v>6</v>
      </c>
      <c r="AA3" s="63"/>
      <c r="AB3" s="63" t="s">
        <v>12</v>
      </c>
      <c r="AC3" s="63"/>
      <c r="AD3" s="63"/>
      <c r="AE3" s="64" t="s">
        <v>7</v>
      </c>
      <c r="AF3" s="64"/>
      <c r="AG3" s="64"/>
      <c r="AH3" s="65" t="s">
        <v>10</v>
      </c>
      <c r="AI3" s="63" t="s">
        <v>11</v>
      </c>
      <c r="AJ3" s="63"/>
      <c r="AK3" s="63"/>
      <c r="AL3" s="63" t="s">
        <v>6</v>
      </c>
      <c r="AM3" s="63"/>
    </row>
    <row r="4" spans="1:39" ht="12.75">
      <c r="A4" s="71"/>
      <c r="B4" s="72"/>
      <c r="H4" s="16"/>
      <c r="I4" t="s">
        <v>23</v>
      </c>
      <c r="J4" t="s">
        <v>16</v>
      </c>
      <c r="K4" t="s">
        <v>17</v>
      </c>
      <c r="L4" t="s">
        <v>18</v>
      </c>
      <c r="M4" t="s">
        <v>26</v>
      </c>
      <c r="N4" t="s">
        <v>19</v>
      </c>
      <c r="O4" t="s">
        <v>25</v>
      </c>
      <c r="P4" s="73"/>
      <c r="Q4" s="73"/>
      <c r="R4" s="73"/>
      <c r="S4" s="76"/>
      <c r="T4" s="77"/>
      <c r="U4" s="78"/>
      <c r="V4" s="78"/>
      <c r="W4" s="80"/>
      <c r="X4" s="82"/>
      <c r="Y4" s="14"/>
      <c r="Z4" s="63"/>
      <c r="AA4" s="63"/>
      <c r="AB4" s="63"/>
      <c r="AC4" s="63"/>
      <c r="AD4" s="63"/>
      <c r="AE4" s="63" t="s">
        <v>8</v>
      </c>
      <c r="AF4" s="68" t="s">
        <v>9</v>
      </c>
      <c r="AG4" s="68"/>
      <c r="AH4" s="66"/>
      <c r="AI4" s="63"/>
      <c r="AJ4" s="63"/>
      <c r="AK4" s="63"/>
      <c r="AL4" s="63"/>
      <c r="AM4" s="63"/>
    </row>
    <row r="5" spans="1:39" ht="18" customHeight="1">
      <c r="A5" s="71"/>
      <c r="B5" s="72"/>
      <c r="H5" s="18">
        <v>5.16</v>
      </c>
      <c r="I5" s="18">
        <v>35</v>
      </c>
      <c r="J5" s="17">
        <v>17.5</v>
      </c>
      <c r="K5" s="17">
        <v>12.5</v>
      </c>
      <c r="L5" s="17">
        <v>14.5</v>
      </c>
      <c r="M5" s="17">
        <v>41.32</v>
      </c>
      <c r="N5" s="17">
        <v>18.5</v>
      </c>
      <c r="O5" s="17">
        <v>51.65</v>
      </c>
      <c r="P5" s="73"/>
      <c r="Q5" s="73"/>
      <c r="R5" s="73"/>
      <c r="S5" s="4" t="s">
        <v>0</v>
      </c>
      <c r="T5" s="4"/>
      <c r="U5" s="78"/>
      <c r="V5" s="78"/>
      <c r="W5" s="15">
        <v>0.242</v>
      </c>
      <c r="X5" s="62">
        <v>0.088</v>
      </c>
      <c r="Y5" s="62"/>
      <c r="Z5" s="62">
        <v>0.0035</v>
      </c>
      <c r="AA5" s="62"/>
      <c r="AB5" s="63"/>
      <c r="AC5" s="63"/>
      <c r="AD5" s="63"/>
      <c r="AE5" s="63"/>
      <c r="AF5" s="68"/>
      <c r="AG5" s="68"/>
      <c r="AH5" s="67"/>
      <c r="AI5" s="63"/>
      <c r="AJ5" s="63"/>
      <c r="AK5" s="63"/>
      <c r="AL5" s="62">
        <v>0.085</v>
      </c>
      <c r="AM5" s="62"/>
    </row>
    <row r="6" spans="1:39" ht="12.75">
      <c r="A6" s="8" t="s">
        <v>30</v>
      </c>
      <c r="B6">
        <f aca="true" t="shared" si="0" ref="B6:B11">IF(A6="doc.",0,IF(A6="doc",1,IF(A6="c.s.",2,IF(A6="ass",3,IF(A6="e.",4,IF(A6="dsga",5,IF(A6="dir",6,IF(A6="e.e.",0,C6))))))))</f>
      </c>
      <c r="C6">
        <f aca="true" t="shared" si="1" ref="C6:C11">IF(A6="e.u.",7,IF(A6="coord",8,""))</f>
      </c>
      <c r="D6">
        <f aca="true" t="shared" si="2" ref="D6:D11">IF(A6="doc.","docenti",IF(A6="doc","docenti",IF(A6="c.s.","collaboratori scolastici",IF(A6="ass","assistenti amministrativi",IF(A6="e.","esperti esterni",IF(A6="dsga","DirettoreSGA",IF(A6="dir","dirigenti",IF(A6="e.e.","esperti esterni",E6))))))))</f>
      </c>
      <c r="E6">
        <f aca="true" t="shared" si="3" ref="E6:E11">IF(A6="e.u.","docenti universitari",IF(A6="coord","coordinatore amministrativo",""))</f>
      </c>
      <c r="F6">
        <f aca="true" t="shared" si="4" ref="F6:F11">IF(A6="doc.","27%",IF(A6="doc","27%",IF(A6="c.s.","27%",IF(A6="ass","27%",IF(A6="e.","20%",IF(A6="dsga","27%",IF(A6="dir","27%",IF(A6="e.e.","20%",G6))))))))</f>
        <v>0</v>
      </c>
      <c r="G6">
        <f aca="true" t="shared" si="5" ref="G6:G11">IF(A6="e.u.","20%",IF(A6="coord","29%",))</f>
        <v>0</v>
      </c>
      <c r="P6" s="52"/>
      <c r="Q6" s="52"/>
      <c r="R6" s="52"/>
      <c r="S6" s="2"/>
      <c r="T6" s="9"/>
      <c r="U6" s="53">
        <v>365.72</v>
      </c>
      <c r="V6" s="54"/>
      <c r="W6" s="10"/>
      <c r="X6" s="50"/>
      <c r="Y6" s="50"/>
      <c r="Z6" s="50"/>
      <c r="AA6" s="50"/>
      <c r="AB6" s="50"/>
      <c r="AC6" s="50"/>
      <c r="AD6" s="50"/>
      <c r="AE6" s="19"/>
      <c r="AF6" s="50"/>
      <c r="AG6" s="50"/>
      <c r="AH6" s="2"/>
      <c r="AI6" s="44"/>
      <c r="AJ6" s="44"/>
      <c r="AK6" s="44"/>
      <c r="AL6" s="50"/>
      <c r="AM6" s="50"/>
    </row>
    <row r="7" spans="1:39" ht="12.75">
      <c r="A7" s="8" t="s">
        <v>30</v>
      </c>
      <c r="B7">
        <f t="shared" si="0"/>
      </c>
      <c r="C7">
        <f t="shared" si="1"/>
      </c>
      <c r="D7">
        <f t="shared" si="2"/>
      </c>
      <c r="E7">
        <f t="shared" si="3"/>
      </c>
      <c r="F7">
        <f t="shared" si="4"/>
        <v>0</v>
      </c>
      <c r="G7">
        <f t="shared" si="5"/>
        <v>0</v>
      </c>
      <c r="P7" s="52"/>
      <c r="Q7" s="52"/>
      <c r="R7" s="52"/>
      <c r="S7" s="2"/>
      <c r="T7" s="9"/>
      <c r="U7" s="53">
        <v>365.72</v>
      </c>
      <c r="V7" s="54"/>
      <c r="W7" s="10"/>
      <c r="X7" s="50"/>
      <c r="Y7" s="50"/>
      <c r="Z7" s="50"/>
      <c r="AA7" s="50"/>
      <c r="AB7" s="50"/>
      <c r="AC7" s="50"/>
      <c r="AD7" s="50"/>
      <c r="AE7" s="19"/>
      <c r="AF7" s="50"/>
      <c r="AG7" s="50"/>
      <c r="AH7" s="2"/>
      <c r="AI7" s="44"/>
      <c r="AJ7" s="44"/>
      <c r="AK7" s="44"/>
      <c r="AL7" s="50"/>
      <c r="AM7" s="50"/>
    </row>
    <row r="8" spans="1:39" ht="12.75">
      <c r="A8" s="21" t="s">
        <v>30</v>
      </c>
      <c r="B8">
        <f t="shared" si="0"/>
      </c>
      <c r="C8">
        <f t="shared" si="1"/>
      </c>
      <c r="D8">
        <f t="shared" si="2"/>
      </c>
      <c r="E8">
        <f t="shared" si="3"/>
      </c>
      <c r="F8">
        <f t="shared" si="4"/>
        <v>0</v>
      </c>
      <c r="G8">
        <f t="shared" si="5"/>
        <v>0</v>
      </c>
      <c r="P8" s="52"/>
      <c r="Q8" s="52"/>
      <c r="R8" s="52"/>
      <c r="S8" s="2"/>
      <c r="T8" s="9"/>
      <c r="U8" s="53">
        <v>365.72</v>
      </c>
      <c r="V8" s="54"/>
      <c r="W8" s="10"/>
      <c r="X8" s="50"/>
      <c r="Y8" s="50"/>
      <c r="Z8" s="50"/>
      <c r="AA8" s="50"/>
      <c r="AB8" s="50"/>
      <c r="AC8" s="50"/>
      <c r="AD8" s="50"/>
      <c r="AE8" s="19"/>
      <c r="AF8" s="50"/>
      <c r="AG8" s="50"/>
      <c r="AH8" s="2"/>
      <c r="AI8" s="44"/>
      <c r="AJ8" s="44"/>
      <c r="AK8" s="44"/>
      <c r="AL8" s="50"/>
      <c r="AM8" s="50"/>
    </row>
    <row r="9" spans="1:39" ht="12.75">
      <c r="A9" s="8" t="s">
        <v>30</v>
      </c>
      <c r="B9">
        <f t="shared" si="0"/>
      </c>
      <c r="C9">
        <f t="shared" si="1"/>
      </c>
      <c r="D9">
        <f t="shared" si="2"/>
      </c>
      <c r="E9">
        <f t="shared" si="3"/>
      </c>
      <c r="F9">
        <f t="shared" si="4"/>
        <v>0</v>
      </c>
      <c r="G9">
        <f t="shared" si="5"/>
        <v>0</v>
      </c>
      <c r="P9" s="52"/>
      <c r="Q9" s="52"/>
      <c r="R9" s="52"/>
      <c r="S9" s="2"/>
      <c r="T9" s="9"/>
      <c r="U9" s="53">
        <v>365.72</v>
      </c>
      <c r="V9" s="54"/>
      <c r="W9" s="10"/>
      <c r="X9" s="50"/>
      <c r="Y9" s="50"/>
      <c r="Z9" s="50"/>
      <c r="AA9" s="50"/>
      <c r="AB9" s="50"/>
      <c r="AC9" s="50"/>
      <c r="AD9" s="50"/>
      <c r="AE9" s="19"/>
      <c r="AF9" s="50"/>
      <c r="AG9" s="50"/>
      <c r="AH9" s="2"/>
      <c r="AI9" s="44"/>
      <c r="AJ9" s="44"/>
      <c r="AK9" s="44"/>
      <c r="AL9" s="50"/>
      <c r="AM9" s="50"/>
    </row>
    <row r="10" spans="1:39" ht="12.75">
      <c r="A10" s="8" t="s">
        <v>30</v>
      </c>
      <c r="B10">
        <f t="shared" si="0"/>
      </c>
      <c r="C10">
        <f t="shared" si="1"/>
      </c>
      <c r="D10">
        <f t="shared" si="2"/>
      </c>
      <c r="E10">
        <f t="shared" si="3"/>
      </c>
      <c r="F10">
        <f t="shared" si="4"/>
        <v>0</v>
      </c>
      <c r="G10">
        <f t="shared" si="5"/>
        <v>0</v>
      </c>
      <c r="P10" s="52"/>
      <c r="Q10" s="52"/>
      <c r="R10" s="52"/>
      <c r="S10" s="2"/>
      <c r="T10" s="9"/>
      <c r="U10" s="53">
        <v>365.72</v>
      </c>
      <c r="V10" s="54"/>
      <c r="W10" s="10"/>
      <c r="X10" s="50"/>
      <c r="Y10" s="50"/>
      <c r="Z10" s="50"/>
      <c r="AA10" s="50"/>
      <c r="AB10" s="50"/>
      <c r="AC10" s="50"/>
      <c r="AD10" s="50"/>
      <c r="AE10" s="19"/>
      <c r="AF10" s="50"/>
      <c r="AG10" s="50"/>
      <c r="AH10" s="2"/>
      <c r="AI10" s="44"/>
      <c r="AJ10" s="44"/>
      <c r="AK10" s="44"/>
      <c r="AL10" s="50"/>
      <c r="AM10" s="50"/>
    </row>
    <row r="11" spans="1:39" ht="12.75">
      <c r="A11" s="12" t="s">
        <v>30</v>
      </c>
      <c r="B11">
        <f t="shared" si="0"/>
      </c>
      <c r="C11">
        <f t="shared" si="1"/>
      </c>
      <c r="D11">
        <f t="shared" si="2"/>
      </c>
      <c r="E11">
        <f t="shared" si="3"/>
      </c>
      <c r="F11">
        <f t="shared" si="4"/>
        <v>0</v>
      </c>
      <c r="G11">
        <f t="shared" si="5"/>
        <v>0</v>
      </c>
      <c r="P11" s="52"/>
      <c r="Q11" s="52"/>
      <c r="R11" s="52"/>
      <c r="S11" s="7"/>
      <c r="T11" s="9"/>
      <c r="U11" s="53">
        <v>365.72</v>
      </c>
      <c r="V11" s="54"/>
      <c r="W11" s="10"/>
      <c r="X11" s="50"/>
      <c r="Y11" s="50"/>
      <c r="Z11" s="50"/>
      <c r="AA11" s="50"/>
      <c r="AB11" s="50"/>
      <c r="AC11" s="50"/>
      <c r="AD11" s="50"/>
      <c r="AE11" s="19"/>
      <c r="AF11" s="50"/>
      <c r="AG11" s="50"/>
      <c r="AH11" s="2"/>
      <c r="AI11" s="44"/>
      <c r="AJ11" s="44"/>
      <c r="AK11" s="44"/>
      <c r="AL11" s="50"/>
      <c r="AM11" s="50"/>
    </row>
    <row r="12" spans="1:39" ht="12.75">
      <c r="A12" s="51" t="s">
        <v>1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44">
        <f>SUM(U6:V11)</f>
        <v>2194.32</v>
      </c>
      <c r="V12" s="44"/>
      <c r="W12" s="57"/>
      <c r="X12" s="44"/>
      <c r="Y12" s="44"/>
      <c r="Z12" s="44"/>
      <c r="AA12" s="44"/>
      <c r="AB12" s="44"/>
      <c r="AC12" s="44"/>
      <c r="AD12" s="44"/>
      <c r="AE12" s="51"/>
      <c r="AF12" s="44"/>
      <c r="AG12" s="44"/>
      <c r="AH12" s="44"/>
      <c r="AI12" s="44"/>
      <c r="AJ12" s="44"/>
      <c r="AK12" s="44"/>
      <c r="AL12" s="44"/>
      <c r="AM12" s="44"/>
    </row>
    <row r="13" spans="1:39" ht="12.75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44"/>
      <c r="V13" s="44"/>
      <c r="W13" s="58"/>
      <c r="X13" s="44"/>
      <c r="Y13" s="44"/>
      <c r="Z13" s="44"/>
      <c r="AA13" s="44"/>
      <c r="AB13" s="44"/>
      <c r="AC13" s="44"/>
      <c r="AD13" s="44"/>
      <c r="AE13" s="51"/>
      <c r="AF13" s="44"/>
      <c r="AG13" s="44"/>
      <c r="AH13" s="44"/>
      <c r="AI13" s="44"/>
      <c r="AJ13" s="44"/>
      <c r="AK13" s="44"/>
      <c r="AL13" s="44"/>
      <c r="AM13" s="44"/>
    </row>
    <row r="14" ht="13.5" customHeight="1"/>
    <row r="15" ht="13.5" customHeight="1" thickBot="1"/>
    <row r="16" spans="17:24" ht="13.5" customHeight="1" thickBot="1">
      <c r="Q16" s="43"/>
      <c r="R16" s="43"/>
      <c r="S16" s="43"/>
      <c r="T16" s="43"/>
      <c r="U16" s="43"/>
      <c r="V16" s="43"/>
      <c r="W16" s="45"/>
      <c r="X16" s="46"/>
    </row>
    <row r="17" ht="13.5" customHeight="1"/>
    <row r="18" ht="13.5" customHeight="1"/>
    <row r="19" ht="13.5" customHeight="1"/>
    <row r="20" spans="19:38" ht="12.75">
      <c r="S20" s="43" t="s">
        <v>2</v>
      </c>
      <c r="T20" s="43"/>
      <c r="U20" s="43"/>
      <c r="V20" s="43"/>
      <c r="W20" s="43"/>
      <c r="X20" s="43"/>
      <c r="Z20" s="1"/>
      <c r="AC20" s="1"/>
      <c r="AF20" s="43" t="s">
        <v>4</v>
      </c>
      <c r="AG20" s="43"/>
      <c r="AH20" s="43"/>
      <c r="AI20" s="43"/>
      <c r="AJ20" s="43"/>
      <c r="AL20" s="5"/>
    </row>
    <row r="21" spans="19:38" ht="12.75">
      <c r="S21" s="43" t="s">
        <v>3</v>
      </c>
      <c r="T21" s="43"/>
      <c r="U21" s="43"/>
      <c r="V21" s="43"/>
      <c r="W21" s="43"/>
      <c r="X21" s="43"/>
      <c r="Z21" s="1"/>
      <c r="AC21" s="1"/>
      <c r="AE21" s="20" t="s">
        <v>38</v>
      </c>
      <c r="AF21" s="20"/>
      <c r="AG21" s="20"/>
      <c r="AH21" s="20"/>
      <c r="AI21" s="20"/>
      <c r="AJ21" s="20"/>
      <c r="AK21" s="20"/>
      <c r="AL21" s="5"/>
    </row>
    <row r="22" spans="19:38" ht="12.75">
      <c r="S22" s="43" t="s">
        <v>22</v>
      </c>
      <c r="T22" s="43"/>
      <c r="U22" s="43"/>
      <c r="V22" s="43"/>
      <c r="W22" s="43"/>
      <c r="X22" s="43"/>
      <c r="Z22" s="1"/>
      <c r="AC22" s="1"/>
      <c r="AF22" s="1"/>
      <c r="AL22" s="5"/>
    </row>
  </sheetData>
  <sheetProtection/>
  <mergeCells count="84">
    <mergeCell ref="AL8:AM8"/>
    <mergeCell ref="P9:R9"/>
    <mergeCell ref="U9:V9"/>
    <mergeCell ref="X9:Y9"/>
    <mergeCell ref="Z9:AA9"/>
    <mergeCell ref="AB9:AD9"/>
    <mergeCell ref="AF9:AG9"/>
    <mergeCell ref="AI9:AK9"/>
    <mergeCell ref="AL9:AM9"/>
    <mergeCell ref="X6:Y6"/>
    <mergeCell ref="AI6:AK6"/>
    <mergeCell ref="AL7:AM7"/>
    <mergeCell ref="P8:R8"/>
    <mergeCell ref="U8:V8"/>
    <mergeCell ref="X8:Y8"/>
    <mergeCell ref="Z8:AA8"/>
    <mergeCell ref="AB8:AD8"/>
    <mergeCell ref="AF8:AG8"/>
    <mergeCell ref="AI8:AK8"/>
    <mergeCell ref="P7:R7"/>
    <mergeCell ref="U7:V7"/>
    <mergeCell ref="X7:Y7"/>
    <mergeCell ref="Z7:AA7"/>
    <mergeCell ref="AB7:AD7"/>
    <mergeCell ref="AF7:AG7"/>
    <mergeCell ref="S22:X22"/>
    <mergeCell ref="B3:B5"/>
    <mergeCell ref="A3:A5"/>
    <mergeCell ref="A12:T13"/>
    <mergeCell ref="X3:X4"/>
    <mergeCell ref="W3:W4"/>
    <mergeCell ref="W12:W13"/>
    <mergeCell ref="U11:V11"/>
    <mergeCell ref="X11:Y11"/>
    <mergeCell ref="U10:V10"/>
    <mergeCell ref="S3:T4"/>
    <mergeCell ref="AH3:AH5"/>
    <mergeCell ref="S20:X20"/>
    <mergeCell ref="AF20:AJ20"/>
    <mergeCell ref="Z12:AA13"/>
    <mergeCell ref="AB12:AD13"/>
    <mergeCell ref="AF10:AG10"/>
    <mergeCell ref="AI10:AK10"/>
    <mergeCell ref="X10:Y10"/>
    <mergeCell ref="U6:V6"/>
    <mergeCell ref="S21:X21"/>
    <mergeCell ref="AH12:AH13"/>
    <mergeCell ref="AI12:AK13"/>
    <mergeCell ref="Q16:V16"/>
    <mergeCell ref="W16:X16"/>
    <mergeCell ref="AE12:AE13"/>
    <mergeCell ref="AF12:AG13"/>
    <mergeCell ref="U12:V13"/>
    <mergeCell ref="X12:Y13"/>
    <mergeCell ref="AI3:AK5"/>
    <mergeCell ref="AE4:AE5"/>
    <mergeCell ref="AF4:AG5"/>
    <mergeCell ref="Z6:AA6"/>
    <mergeCell ref="AB6:AD6"/>
    <mergeCell ref="Z11:AA11"/>
    <mergeCell ref="AB11:AD11"/>
    <mergeCell ref="AF11:AG11"/>
    <mergeCell ref="Z10:AA10"/>
    <mergeCell ref="AB10:AD10"/>
    <mergeCell ref="X5:Y5"/>
    <mergeCell ref="Z5:AA5"/>
    <mergeCell ref="AB3:AD5"/>
    <mergeCell ref="AE3:AG3"/>
    <mergeCell ref="P1:AL1"/>
    <mergeCell ref="P3:R5"/>
    <mergeCell ref="AL3:AM4"/>
    <mergeCell ref="AL5:AM5"/>
    <mergeCell ref="U3:V5"/>
    <mergeCell ref="Z3:AA4"/>
    <mergeCell ref="AL12:AM13"/>
    <mergeCell ref="AL10:AM10"/>
    <mergeCell ref="AL11:AM11"/>
    <mergeCell ref="P10:R10"/>
    <mergeCell ref="P11:R11"/>
    <mergeCell ref="AF6:AG6"/>
    <mergeCell ref="P6:R6"/>
    <mergeCell ref="AI11:AK11"/>
    <mergeCell ref="AI7:AK7"/>
    <mergeCell ref="AL6:AM6"/>
  </mergeCells>
  <printOptions/>
  <pageMargins left="0.7874015748031497" right="0.7874015748031497" top="0.984251968503937" bottom="0.984251968503937" header="0.5118110236220472" footer="0.5118110236220472"/>
  <pageSetup horizontalDpi="120" verticalDpi="12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40"/>
  <sheetViews>
    <sheetView zoomScalePageLayoutView="0" workbookViewId="0" topLeftCell="A1">
      <selection activeCell="AF23" sqref="AF23:AG23"/>
    </sheetView>
  </sheetViews>
  <sheetFormatPr defaultColWidth="9.140625" defaultRowHeight="12.75"/>
  <cols>
    <col min="1" max="1" width="4.7109375" style="0" bestFit="1" customWidth="1"/>
    <col min="2" max="2" width="3.28125" style="0" hidden="1" customWidth="1"/>
    <col min="3" max="3" width="6.140625" style="0" hidden="1" customWidth="1"/>
    <col min="4" max="4" width="19.7109375" style="0" hidden="1" customWidth="1"/>
    <col min="5" max="5" width="3.8515625" style="0" hidden="1" customWidth="1"/>
    <col min="6" max="6" width="4.7109375" style="0" hidden="1" customWidth="1"/>
    <col min="7" max="7" width="2.00390625" style="0" hidden="1" customWidth="1"/>
    <col min="8" max="8" width="7.28125" style="0" hidden="1" customWidth="1"/>
    <col min="9" max="9" width="9.28125" style="0" hidden="1" customWidth="1"/>
    <col min="10" max="10" width="8.57421875" style="0" hidden="1" customWidth="1"/>
    <col min="11" max="11" width="9.421875" style="0" hidden="1" customWidth="1"/>
    <col min="12" max="12" width="10.8515625" style="0" hidden="1" customWidth="1"/>
    <col min="13" max="14" width="8.28125" style="0" hidden="1" customWidth="1"/>
    <col min="15" max="15" width="9.28125" style="0" hidden="1" customWidth="1"/>
    <col min="18" max="18" width="3.421875" style="0" customWidth="1"/>
    <col min="19" max="19" width="4.7109375" style="0" customWidth="1"/>
    <col min="20" max="20" width="10.28125" style="0" bestFit="1" customWidth="1"/>
    <col min="22" max="22" width="3.57421875" style="0" customWidth="1"/>
    <col min="23" max="23" width="11.140625" style="0" customWidth="1"/>
    <col min="25" max="25" width="0.42578125" style="0" customWidth="1"/>
    <col min="27" max="27" width="0.42578125" style="0" customWidth="1"/>
    <col min="29" max="29" width="5.140625" style="0" customWidth="1"/>
    <col min="30" max="30" width="9.140625" style="0" hidden="1" customWidth="1"/>
    <col min="31" max="32" width="7.8515625" style="0" customWidth="1"/>
    <col min="33" max="33" width="4.00390625" style="0" customWidth="1"/>
    <col min="34" max="34" width="4.7109375" style="0" customWidth="1"/>
    <col min="35" max="35" width="3.140625" style="0" customWidth="1"/>
    <col min="36" max="36" width="9.421875" style="0" hidden="1" customWidth="1"/>
    <col min="37" max="37" width="8.140625" style="0" customWidth="1"/>
    <col min="39" max="39" width="0.9921875" style="0" customWidth="1"/>
  </cols>
  <sheetData>
    <row r="1" spans="1:39" ht="12.75" customHeight="1">
      <c r="A1" s="71" t="s">
        <v>15</v>
      </c>
      <c r="B1" s="72" t="s">
        <v>15</v>
      </c>
      <c r="H1" s="16"/>
      <c r="I1" s="1" t="s">
        <v>27</v>
      </c>
      <c r="P1" s="73" t="s">
        <v>13</v>
      </c>
      <c r="Q1" s="73"/>
      <c r="R1" s="73"/>
      <c r="S1" s="74"/>
      <c r="T1" s="75"/>
      <c r="U1" s="78" t="s">
        <v>5</v>
      </c>
      <c r="V1" s="78"/>
      <c r="W1" s="79" t="s">
        <v>20</v>
      </c>
      <c r="X1" s="81" t="s">
        <v>21</v>
      </c>
      <c r="Y1" s="13"/>
      <c r="Z1" s="63" t="s">
        <v>6</v>
      </c>
      <c r="AA1" s="63"/>
      <c r="AB1" s="63" t="s">
        <v>12</v>
      </c>
      <c r="AC1" s="63"/>
      <c r="AD1" s="63"/>
      <c r="AE1" s="64" t="s">
        <v>7</v>
      </c>
      <c r="AF1" s="64"/>
      <c r="AG1" s="64"/>
      <c r="AH1" s="65" t="s">
        <v>10</v>
      </c>
      <c r="AI1" s="63" t="s">
        <v>11</v>
      </c>
      <c r="AJ1" s="63"/>
      <c r="AK1" s="63"/>
      <c r="AL1" s="63" t="s">
        <v>6</v>
      </c>
      <c r="AM1" s="63"/>
    </row>
    <row r="2" spans="1:39" ht="12.75">
      <c r="A2" s="71"/>
      <c r="B2" s="72"/>
      <c r="H2" s="16"/>
      <c r="I2" t="s">
        <v>23</v>
      </c>
      <c r="J2" t="s">
        <v>16</v>
      </c>
      <c r="K2" t="s">
        <v>17</v>
      </c>
      <c r="L2" t="s">
        <v>18</v>
      </c>
      <c r="M2" t="s">
        <v>26</v>
      </c>
      <c r="N2" t="s">
        <v>19</v>
      </c>
      <c r="O2" t="s">
        <v>25</v>
      </c>
      <c r="P2" s="73"/>
      <c r="Q2" s="73"/>
      <c r="R2" s="73"/>
      <c r="S2" s="76"/>
      <c r="T2" s="77"/>
      <c r="U2" s="78"/>
      <c r="V2" s="78"/>
      <c r="W2" s="80"/>
      <c r="X2" s="82"/>
      <c r="Y2" s="14"/>
      <c r="Z2" s="63"/>
      <c r="AA2" s="63"/>
      <c r="AB2" s="63"/>
      <c r="AC2" s="63"/>
      <c r="AD2" s="63"/>
      <c r="AE2" s="63" t="s">
        <v>8</v>
      </c>
      <c r="AF2" s="68" t="s">
        <v>9</v>
      </c>
      <c r="AG2" s="68"/>
      <c r="AH2" s="66"/>
      <c r="AI2" s="63"/>
      <c r="AJ2" s="63"/>
      <c r="AK2" s="63"/>
      <c r="AL2" s="63"/>
      <c r="AM2" s="63"/>
    </row>
    <row r="3" spans="1:39" ht="18.75" customHeight="1">
      <c r="A3" s="71"/>
      <c r="B3" s="72"/>
      <c r="H3" s="18">
        <v>5.16</v>
      </c>
      <c r="I3" s="18">
        <v>35</v>
      </c>
      <c r="J3" s="17">
        <v>17.5</v>
      </c>
      <c r="K3" s="17">
        <v>12.5</v>
      </c>
      <c r="L3" s="17">
        <v>14.5</v>
      </c>
      <c r="M3" s="17">
        <v>41.32</v>
      </c>
      <c r="N3" s="17">
        <v>18.5</v>
      </c>
      <c r="O3" s="17">
        <v>51.65</v>
      </c>
      <c r="P3" s="73"/>
      <c r="Q3" s="73"/>
      <c r="R3" s="73"/>
      <c r="S3" s="4" t="s">
        <v>0</v>
      </c>
      <c r="T3" s="4" t="s">
        <v>14</v>
      </c>
      <c r="U3" s="78"/>
      <c r="V3" s="78"/>
      <c r="W3" s="15">
        <v>0.242</v>
      </c>
      <c r="X3" s="62">
        <v>0.088</v>
      </c>
      <c r="Y3" s="62"/>
      <c r="Z3" s="62">
        <v>0.0035</v>
      </c>
      <c r="AA3" s="62"/>
      <c r="AB3" s="63"/>
      <c r="AC3" s="63"/>
      <c r="AD3" s="63"/>
      <c r="AE3" s="63"/>
      <c r="AF3" s="68"/>
      <c r="AG3" s="68"/>
      <c r="AH3" s="67"/>
      <c r="AI3" s="63"/>
      <c r="AJ3" s="63"/>
      <c r="AK3" s="63"/>
      <c r="AL3" s="62">
        <v>0.085</v>
      </c>
      <c r="AM3" s="62"/>
    </row>
    <row r="4" spans="1:39" ht="12.75">
      <c r="A4" s="11"/>
      <c r="P4" s="52"/>
      <c r="Q4" s="52"/>
      <c r="R4" s="52"/>
      <c r="S4" s="2"/>
      <c r="T4" s="3"/>
      <c r="U4" s="51"/>
      <c r="V4" s="51"/>
      <c r="W4" s="6"/>
      <c r="X4" s="52"/>
      <c r="Y4" s="52"/>
      <c r="Z4" s="52"/>
      <c r="AA4" s="52"/>
      <c r="AB4" s="52"/>
      <c r="AC4" s="52"/>
      <c r="AD4" s="52"/>
      <c r="AE4" s="3"/>
      <c r="AF4" s="52"/>
      <c r="AG4" s="52"/>
      <c r="AH4" s="2"/>
      <c r="AI4" s="52"/>
      <c r="AJ4" s="52"/>
      <c r="AK4" s="52"/>
      <c r="AL4" s="52"/>
      <c r="AM4" s="52"/>
    </row>
    <row r="5" spans="1:39" ht="12.75">
      <c r="A5" s="8"/>
      <c r="B5">
        <f>IF(A5="doc.",0,IF(A5="doc",1,IF(A5="c.s.",2,IF(A5="ass",3,IF(A5="e.",4,IF(A5="dsga",5,IF(A5="dir",6,IF(A5="e.e.",0,C5))))))))</f>
      </c>
      <c r="C5">
        <f>IF(A5="e.u.",7,IF(A5="coord",8,""))</f>
      </c>
      <c r="D5">
        <f>IF(A5="doc.","docenti",IF(A5="doc","docenti",IF(A5="c.s.","collaboratori scolastici",IF(A5="ass","assistenti amministrativi",IF(A5="e.","esperti esterni",IF(A5="dsga","DirettoreSGA",IF(A5="dir","dirigenti",IF(A5="e.e.","esperti esterni",E5))))))))</f>
      </c>
      <c r="E5">
        <f>IF(A5="e.u.","docenti universitari",IF(A5="coord","coordinatore amministrativo",""))</f>
      </c>
      <c r="F5">
        <f>IF(A5="doc.","27%",IF(A5="doc","27%",IF(A5="c.s.","27%",IF(A5="ass","27%",IF(A5="e.","20%",IF(A5="dsga","27%",IF(A5="dir","27%",IF(A5="e.e.","20%",G5))))))))</f>
        <v>0</v>
      </c>
      <c r="G5">
        <f>IF(A5="e.u.","20%",IF(A5="coord","29%",))</f>
        <v>0</v>
      </c>
      <c r="P5" s="52">
        <f>D5</f>
      </c>
      <c r="Q5" s="52"/>
      <c r="R5" s="52"/>
      <c r="S5" s="2"/>
      <c r="T5" s="9">
        <f aca="true" t="shared" si="0" ref="T5:T29">IF(B5=0,$I$3,IF(B5=1,$J$3,IF(B5=2,$K$3,IF(B5=3,$L$3,IF(B5=4,$M$3,IF(B5=5,$N$3,IF(B5=6,$H$3,IF(B5=7,$O$3,))))))))</f>
        <v>0</v>
      </c>
      <c r="U5" s="44">
        <f aca="true" t="shared" si="1" ref="U5:U29">SUM(S5*T5)</f>
        <v>0</v>
      </c>
      <c r="V5" s="44"/>
      <c r="W5" s="10">
        <f>IF(OR(A5="e.e.",A5="e."),0,IF(B5=7,0,SUM(U5*$W$3)))</f>
        <v>0</v>
      </c>
      <c r="X5" s="50">
        <f>IF(OR(A5="e.e.",A5="e."),0,IF(B5=7,0,SUM(U5*$X$3)))</f>
        <v>0</v>
      </c>
      <c r="Y5" s="50"/>
      <c r="Z5" s="50">
        <f>IF(OR(A5="e.e.",A5="e."),0,IF(B5=7,0,SUM(U5*$Z$3)))</f>
        <v>0</v>
      </c>
      <c r="AA5" s="50"/>
      <c r="AB5" s="50">
        <f aca="true" t="shared" si="2" ref="AB5:AB29">SUM(U5-X5-Z5)</f>
        <v>0</v>
      </c>
      <c r="AC5" s="50"/>
      <c r="AD5" s="50"/>
      <c r="AE5" s="19">
        <f aca="true" t="shared" si="3" ref="AE5:AE29">F5</f>
        <v>0</v>
      </c>
      <c r="AF5" s="50">
        <f aca="true" t="shared" si="4" ref="AF5:AF29">SUM(AB5*AE5)</f>
        <v>0</v>
      </c>
      <c r="AG5" s="50"/>
      <c r="AH5" s="2"/>
      <c r="AI5" s="44">
        <f aca="true" t="shared" si="5" ref="AI5:AI29">SUM(AB5-AF5-AH5)</f>
        <v>0</v>
      </c>
      <c r="AJ5" s="44"/>
      <c r="AK5" s="44"/>
      <c r="AL5" s="50">
        <f>SUM(AL3*U5)</f>
        <v>0</v>
      </c>
      <c r="AM5" s="50"/>
    </row>
    <row r="6" spans="1:39" ht="12.75">
      <c r="A6" s="8"/>
      <c r="B6">
        <f aca="true" t="shared" si="6" ref="B6:B29">IF(A6="doc.",0,IF(A6="doc",1,IF(A6="c.s.",2,IF(A6="ass",3,IF(A6="e.",4,IF(A6="dsga",5,IF(A6="dir",6,IF(A6="e.e.",0,C6))))))))</f>
      </c>
      <c r="C6">
        <f aca="true" t="shared" si="7" ref="C6:C29">IF(A6="e.u.",7,IF(A6="coord",8,""))</f>
      </c>
      <c r="D6">
        <f aca="true" t="shared" si="8" ref="D6:D29">IF(A6="doc.","docenti",IF(A6="doc","docenti",IF(A6="c.s.","collaboratori scolastici",IF(A6="ass","assistenti amministrativi",IF(A6="e.","esperti esterni",IF(A6="dsga","DirettoreSGA",IF(A6="dir","dirigenti",IF(A6="e.e.","esperti esterni",E6))))))))</f>
      </c>
      <c r="E6">
        <f aca="true" t="shared" si="9" ref="E6:E29">IF(A6="e.u.","docenti universitari",IF(A6="coord","coordinatore amministrativo",""))</f>
      </c>
      <c r="F6">
        <f aca="true" t="shared" si="10" ref="F6:F29">IF(A6="doc.","27%",IF(A6="doc","27%",IF(A6="c.s.","27%",IF(A6="ass","27%",IF(A6="e.","20%",IF(A6="dsga","27%",IF(A6="dir","27%",IF(A6="e.e.","20%",G6))))))))</f>
        <v>0</v>
      </c>
      <c r="G6">
        <f aca="true" t="shared" si="11" ref="G6:G29">IF(A6="e.u.","20%",IF(A6="coord","29%",))</f>
        <v>0</v>
      </c>
      <c r="P6" s="52">
        <f>D6</f>
      </c>
      <c r="Q6" s="52"/>
      <c r="R6" s="52"/>
      <c r="S6" s="2"/>
      <c r="T6" s="9">
        <f t="shared" si="0"/>
        <v>0</v>
      </c>
      <c r="U6" s="53">
        <f t="shared" si="1"/>
        <v>0</v>
      </c>
      <c r="V6" s="54"/>
      <c r="W6" s="10">
        <f aca="true" t="shared" si="12" ref="W6:W29">IF(OR(A6="e.e.",A6="e."),0,IF(B6=7,0,SUM(U6*$W$3)))</f>
        <v>0</v>
      </c>
      <c r="X6" s="50">
        <f aca="true" t="shared" si="13" ref="X6:X29">IF(OR(A6="e.e.",A6="e."),0,IF(B6=7,0,SUM(U6*$X$3)))</f>
        <v>0</v>
      </c>
      <c r="Y6" s="50"/>
      <c r="Z6" s="50">
        <f aca="true" t="shared" si="14" ref="Z6:Z29">IF(OR(A6="e.e.",A6="e."),0,IF(B6=7,0,SUM(U6*$Z$3)))</f>
        <v>0</v>
      </c>
      <c r="AA6" s="50"/>
      <c r="AB6" s="50">
        <f t="shared" si="2"/>
        <v>0</v>
      </c>
      <c r="AC6" s="50"/>
      <c r="AD6" s="50"/>
      <c r="AE6" s="19">
        <f t="shared" si="3"/>
        <v>0</v>
      </c>
      <c r="AF6" s="50">
        <f t="shared" si="4"/>
        <v>0</v>
      </c>
      <c r="AG6" s="50"/>
      <c r="AH6" s="2"/>
      <c r="AI6" s="44">
        <f t="shared" si="5"/>
        <v>0</v>
      </c>
      <c r="AJ6" s="44"/>
      <c r="AK6" s="44"/>
      <c r="AL6" s="50">
        <f>SUM(AL3*U6)</f>
        <v>0</v>
      </c>
      <c r="AM6" s="50"/>
    </row>
    <row r="7" spans="1:39" ht="12.75">
      <c r="A7" s="8"/>
      <c r="B7">
        <f t="shared" si="6"/>
      </c>
      <c r="C7">
        <f t="shared" si="7"/>
      </c>
      <c r="D7">
        <f t="shared" si="8"/>
      </c>
      <c r="E7">
        <f t="shared" si="9"/>
      </c>
      <c r="F7">
        <f t="shared" si="10"/>
        <v>0</v>
      </c>
      <c r="G7">
        <f t="shared" si="11"/>
        <v>0</v>
      </c>
      <c r="P7" s="52">
        <f aca="true" t="shared" si="15" ref="P7:P29">D7</f>
      </c>
      <c r="Q7" s="52"/>
      <c r="R7" s="52"/>
      <c r="S7" s="2"/>
      <c r="T7" s="9">
        <f t="shared" si="0"/>
        <v>0</v>
      </c>
      <c r="U7" s="53">
        <f t="shared" si="1"/>
        <v>0</v>
      </c>
      <c r="V7" s="54"/>
      <c r="W7" s="10">
        <f t="shared" si="12"/>
        <v>0</v>
      </c>
      <c r="X7" s="50">
        <f t="shared" si="13"/>
        <v>0</v>
      </c>
      <c r="Y7" s="50"/>
      <c r="Z7" s="50">
        <f t="shared" si="14"/>
        <v>0</v>
      </c>
      <c r="AA7" s="50"/>
      <c r="AB7" s="50">
        <f t="shared" si="2"/>
        <v>0</v>
      </c>
      <c r="AC7" s="50"/>
      <c r="AD7" s="50"/>
      <c r="AE7" s="19">
        <f t="shared" si="3"/>
        <v>0</v>
      </c>
      <c r="AF7" s="50">
        <f t="shared" si="4"/>
        <v>0</v>
      </c>
      <c r="AG7" s="50"/>
      <c r="AH7" s="2"/>
      <c r="AI7" s="44">
        <f t="shared" si="5"/>
        <v>0</v>
      </c>
      <c r="AJ7" s="44"/>
      <c r="AK7" s="44"/>
      <c r="AL7" s="50">
        <f>SUM(AL3*U7)</f>
        <v>0</v>
      </c>
      <c r="AM7" s="50"/>
    </row>
    <row r="8" spans="1:39" ht="12.75">
      <c r="A8" s="8"/>
      <c r="B8">
        <f t="shared" si="6"/>
      </c>
      <c r="C8">
        <f t="shared" si="7"/>
      </c>
      <c r="D8">
        <f t="shared" si="8"/>
      </c>
      <c r="E8">
        <f t="shared" si="9"/>
      </c>
      <c r="F8">
        <f t="shared" si="10"/>
        <v>0</v>
      </c>
      <c r="G8">
        <f t="shared" si="11"/>
        <v>0</v>
      </c>
      <c r="P8" s="52">
        <f t="shared" si="15"/>
      </c>
      <c r="Q8" s="52"/>
      <c r="R8" s="52"/>
      <c r="S8" s="2"/>
      <c r="T8" s="9">
        <f t="shared" si="0"/>
        <v>0</v>
      </c>
      <c r="U8" s="53">
        <f t="shared" si="1"/>
        <v>0</v>
      </c>
      <c r="V8" s="54"/>
      <c r="W8" s="10">
        <f t="shared" si="12"/>
        <v>0</v>
      </c>
      <c r="X8" s="50">
        <f t="shared" si="13"/>
        <v>0</v>
      </c>
      <c r="Y8" s="50"/>
      <c r="Z8" s="50">
        <f t="shared" si="14"/>
        <v>0</v>
      </c>
      <c r="AA8" s="50"/>
      <c r="AB8" s="50">
        <f t="shared" si="2"/>
        <v>0</v>
      </c>
      <c r="AC8" s="50"/>
      <c r="AD8" s="50"/>
      <c r="AE8" s="19">
        <f t="shared" si="3"/>
        <v>0</v>
      </c>
      <c r="AF8" s="50">
        <f t="shared" si="4"/>
        <v>0</v>
      </c>
      <c r="AG8" s="50"/>
      <c r="AH8" s="2"/>
      <c r="AI8" s="44">
        <f t="shared" si="5"/>
        <v>0</v>
      </c>
      <c r="AJ8" s="44"/>
      <c r="AK8" s="44"/>
      <c r="AL8" s="50">
        <f>SUM(AL3*U8)</f>
        <v>0</v>
      </c>
      <c r="AM8" s="50"/>
    </row>
    <row r="9" spans="1:39" ht="12.75">
      <c r="A9" s="8"/>
      <c r="B9">
        <f t="shared" si="6"/>
      </c>
      <c r="C9">
        <f t="shared" si="7"/>
      </c>
      <c r="D9">
        <f t="shared" si="8"/>
      </c>
      <c r="E9">
        <f t="shared" si="9"/>
      </c>
      <c r="F9">
        <f t="shared" si="10"/>
        <v>0</v>
      </c>
      <c r="G9">
        <f t="shared" si="11"/>
        <v>0</v>
      </c>
      <c r="P9" s="52">
        <f t="shared" si="15"/>
      </c>
      <c r="Q9" s="52"/>
      <c r="R9" s="52"/>
      <c r="S9" s="2"/>
      <c r="T9" s="9">
        <f t="shared" si="0"/>
        <v>0</v>
      </c>
      <c r="U9" s="53">
        <f t="shared" si="1"/>
        <v>0</v>
      </c>
      <c r="V9" s="54"/>
      <c r="W9" s="10">
        <f t="shared" si="12"/>
        <v>0</v>
      </c>
      <c r="X9" s="50">
        <f t="shared" si="13"/>
        <v>0</v>
      </c>
      <c r="Y9" s="50"/>
      <c r="Z9" s="50">
        <f t="shared" si="14"/>
        <v>0</v>
      </c>
      <c r="AA9" s="50"/>
      <c r="AB9" s="50">
        <f t="shared" si="2"/>
        <v>0</v>
      </c>
      <c r="AC9" s="50"/>
      <c r="AD9" s="50"/>
      <c r="AE9" s="19">
        <f t="shared" si="3"/>
        <v>0</v>
      </c>
      <c r="AF9" s="50">
        <f t="shared" si="4"/>
        <v>0</v>
      </c>
      <c r="AG9" s="50"/>
      <c r="AH9" s="2"/>
      <c r="AI9" s="44">
        <f t="shared" si="5"/>
        <v>0</v>
      </c>
      <c r="AJ9" s="44"/>
      <c r="AK9" s="44"/>
      <c r="AL9" s="50">
        <f>SUM(AL3*U9)</f>
        <v>0</v>
      </c>
      <c r="AM9" s="50"/>
    </row>
    <row r="10" spans="1:39" ht="12.75">
      <c r="A10" s="8"/>
      <c r="B10">
        <f t="shared" si="6"/>
      </c>
      <c r="C10">
        <f t="shared" si="7"/>
      </c>
      <c r="D10">
        <f t="shared" si="8"/>
      </c>
      <c r="E10">
        <f t="shared" si="9"/>
      </c>
      <c r="F10">
        <f t="shared" si="10"/>
        <v>0</v>
      </c>
      <c r="G10">
        <f t="shared" si="11"/>
        <v>0</v>
      </c>
      <c r="P10" s="52">
        <f t="shared" si="15"/>
      </c>
      <c r="Q10" s="52"/>
      <c r="R10" s="52"/>
      <c r="S10" s="2"/>
      <c r="T10" s="9">
        <f t="shared" si="0"/>
        <v>0</v>
      </c>
      <c r="U10" s="53">
        <f t="shared" si="1"/>
        <v>0</v>
      </c>
      <c r="V10" s="54"/>
      <c r="W10" s="10">
        <f t="shared" si="12"/>
        <v>0</v>
      </c>
      <c r="X10" s="50">
        <f t="shared" si="13"/>
        <v>0</v>
      </c>
      <c r="Y10" s="50"/>
      <c r="Z10" s="50">
        <f t="shared" si="14"/>
        <v>0</v>
      </c>
      <c r="AA10" s="50"/>
      <c r="AB10" s="50">
        <f t="shared" si="2"/>
        <v>0</v>
      </c>
      <c r="AC10" s="50"/>
      <c r="AD10" s="50"/>
      <c r="AE10" s="19">
        <f t="shared" si="3"/>
        <v>0</v>
      </c>
      <c r="AF10" s="50">
        <f t="shared" si="4"/>
        <v>0</v>
      </c>
      <c r="AG10" s="50"/>
      <c r="AH10" s="2"/>
      <c r="AI10" s="44">
        <f t="shared" si="5"/>
        <v>0</v>
      </c>
      <c r="AJ10" s="44"/>
      <c r="AK10" s="44"/>
      <c r="AL10" s="50">
        <f>SUM(AL3*U10)</f>
        <v>0</v>
      </c>
      <c r="AM10" s="50"/>
    </row>
    <row r="11" spans="1:39" ht="12.75">
      <c r="A11" s="8"/>
      <c r="B11">
        <f t="shared" si="6"/>
      </c>
      <c r="C11">
        <f t="shared" si="7"/>
      </c>
      <c r="D11">
        <f t="shared" si="8"/>
      </c>
      <c r="E11">
        <f t="shared" si="9"/>
      </c>
      <c r="F11">
        <f t="shared" si="10"/>
        <v>0</v>
      </c>
      <c r="G11">
        <f t="shared" si="11"/>
        <v>0</v>
      </c>
      <c r="P11" s="52">
        <f t="shared" si="15"/>
      </c>
      <c r="Q11" s="52"/>
      <c r="R11" s="52"/>
      <c r="S11" s="2"/>
      <c r="T11" s="9">
        <f t="shared" si="0"/>
        <v>0</v>
      </c>
      <c r="U11" s="53">
        <f t="shared" si="1"/>
        <v>0</v>
      </c>
      <c r="V11" s="54"/>
      <c r="W11" s="10">
        <f t="shared" si="12"/>
        <v>0</v>
      </c>
      <c r="X11" s="50">
        <f t="shared" si="13"/>
        <v>0</v>
      </c>
      <c r="Y11" s="50"/>
      <c r="Z11" s="50">
        <f t="shared" si="14"/>
        <v>0</v>
      </c>
      <c r="AA11" s="50"/>
      <c r="AB11" s="50">
        <f t="shared" si="2"/>
        <v>0</v>
      </c>
      <c r="AC11" s="50"/>
      <c r="AD11" s="50"/>
      <c r="AE11" s="19">
        <f t="shared" si="3"/>
        <v>0</v>
      </c>
      <c r="AF11" s="50">
        <f t="shared" si="4"/>
        <v>0</v>
      </c>
      <c r="AG11" s="50"/>
      <c r="AH11" s="2"/>
      <c r="AI11" s="44">
        <f t="shared" si="5"/>
        <v>0</v>
      </c>
      <c r="AJ11" s="44"/>
      <c r="AK11" s="44"/>
      <c r="AL11" s="50">
        <f>SUM(AL3*U11)</f>
        <v>0</v>
      </c>
      <c r="AM11" s="50"/>
    </row>
    <row r="12" spans="1:39" ht="12.75">
      <c r="A12" s="8"/>
      <c r="B12">
        <f t="shared" si="6"/>
      </c>
      <c r="C12">
        <f t="shared" si="7"/>
      </c>
      <c r="D12">
        <f t="shared" si="8"/>
      </c>
      <c r="E12">
        <f t="shared" si="9"/>
      </c>
      <c r="F12">
        <f t="shared" si="10"/>
        <v>0</v>
      </c>
      <c r="G12">
        <f t="shared" si="11"/>
        <v>0</v>
      </c>
      <c r="P12" s="52">
        <f t="shared" si="15"/>
      </c>
      <c r="Q12" s="52"/>
      <c r="R12" s="52"/>
      <c r="S12" s="2"/>
      <c r="T12" s="9">
        <f t="shared" si="0"/>
        <v>0</v>
      </c>
      <c r="U12" s="53">
        <f t="shared" si="1"/>
        <v>0</v>
      </c>
      <c r="V12" s="54"/>
      <c r="W12" s="10">
        <f t="shared" si="12"/>
        <v>0</v>
      </c>
      <c r="X12" s="50">
        <f t="shared" si="13"/>
        <v>0</v>
      </c>
      <c r="Y12" s="50"/>
      <c r="Z12" s="50">
        <f t="shared" si="14"/>
        <v>0</v>
      </c>
      <c r="AA12" s="50"/>
      <c r="AB12" s="50">
        <f t="shared" si="2"/>
        <v>0</v>
      </c>
      <c r="AC12" s="50"/>
      <c r="AD12" s="50"/>
      <c r="AE12" s="19">
        <f t="shared" si="3"/>
        <v>0</v>
      </c>
      <c r="AF12" s="50">
        <f t="shared" si="4"/>
        <v>0</v>
      </c>
      <c r="AG12" s="50"/>
      <c r="AH12" s="2"/>
      <c r="AI12" s="44">
        <f t="shared" si="5"/>
        <v>0</v>
      </c>
      <c r="AJ12" s="44"/>
      <c r="AK12" s="44"/>
      <c r="AL12" s="50">
        <f>SUM(AL3*U12)</f>
        <v>0</v>
      </c>
      <c r="AM12" s="50"/>
    </row>
    <row r="13" spans="1:39" ht="12.75">
      <c r="A13" s="8"/>
      <c r="B13">
        <f t="shared" si="6"/>
      </c>
      <c r="C13">
        <f t="shared" si="7"/>
      </c>
      <c r="D13">
        <f t="shared" si="8"/>
      </c>
      <c r="E13">
        <f t="shared" si="9"/>
      </c>
      <c r="F13">
        <f t="shared" si="10"/>
        <v>0</v>
      </c>
      <c r="G13">
        <f t="shared" si="11"/>
        <v>0</v>
      </c>
      <c r="P13" s="52">
        <f t="shared" si="15"/>
      </c>
      <c r="Q13" s="52"/>
      <c r="R13" s="52"/>
      <c r="S13" s="2"/>
      <c r="T13" s="9">
        <f t="shared" si="0"/>
        <v>0</v>
      </c>
      <c r="U13" s="53">
        <f t="shared" si="1"/>
        <v>0</v>
      </c>
      <c r="V13" s="54"/>
      <c r="W13" s="10">
        <f t="shared" si="12"/>
        <v>0</v>
      </c>
      <c r="X13" s="50">
        <f t="shared" si="13"/>
        <v>0</v>
      </c>
      <c r="Y13" s="50"/>
      <c r="Z13" s="50">
        <f t="shared" si="14"/>
        <v>0</v>
      </c>
      <c r="AA13" s="50"/>
      <c r="AB13" s="50">
        <f t="shared" si="2"/>
        <v>0</v>
      </c>
      <c r="AC13" s="50"/>
      <c r="AD13" s="50"/>
      <c r="AE13" s="19">
        <f t="shared" si="3"/>
        <v>0</v>
      </c>
      <c r="AF13" s="50">
        <f t="shared" si="4"/>
        <v>0</v>
      </c>
      <c r="AG13" s="50"/>
      <c r="AH13" s="2"/>
      <c r="AI13" s="44">
        <f t="shared" si="5"/>
        <v>0</v>
      </c>
      <c r="AJ13" s="44"/>
      <c r="AK13" s="44"/>
      <c r="AL13" s="50">
        <f>SUM(AL3*U13)</f>
        <v>0</v>
      </c>
      <c r="AM13" s="50"/>
    </row>
    <row r="14" spans="1:39" ht="12.75">
      <c r="A14" s="8"/>
      <c r="B14">
        <f t="shared" si="6"/>
      </c>
      <c r="C14">
        <f t="shared" si="7"/>
      </c>
      <c r="D14">
        <f t="shared" si="8"/>
      </c>
      <c r="E14">
        <f t="shared" si="9"/>
      </c>
      <c r="F14">
        <f t="shared" si="10"/>
        <v>0</v>
      </c>
      <c r="G14">
        <f t="shared" si="11"/>
        <v>0</v>
      </c>
      <c r="P14" s="52">
        <f t="shared" si="15"/>
      </c>
      <c r="Q14" s="52"/>
      <c r="R14" s="52"/>
      <c r="S14" s="2"/>
      <c r="T14" s="9">
        <f t="shared" si="0"/>
        <v>0</v>
      </c>
      <c r="U14" s="53">
        <f t="shared" si="1"/>
        <v>0</v>
      </c>
      <c r="V14" s="54"/>
      <c r="W14" s="10">
        <f t="shared" si="12"/>
        <v>0</v>
      </c>
      <c r="X14" s="50">
        <f t="shared" si="13"/>
        <v>0</v>
      </c>
      <c r="Y14" s="50"/>
      <c r="Z14" s="50">
        <f t="shared" si="14"/>
        <v>0</v>
      </c>
      <c r="AA14" s="50"/>
      <c r="AB14" s="50">
        <f t="shared" si="2"/>
        <v>0</v>
      </c>
      <c r="AC14" s="50"/>
      <c r="AD14" s="50"/>
      <c r="AE14" s="19">
        <f t="shared" si="3"/>
        <v>0</v>
      </c>
      <c r="AF14" s="50">
        <f t="shared" si="4"/>
        <v>0</v>
      </c>
      <c r="AG14" s="50"/>
      <c r="AH14" s="2"/>
      <c r="AI14" s="44">
        <f t="shared" si="5"/>
        <v>0</v>
      </c>
      <c r="AJ14" s="44"/>
      <c r="AK14" s="44"/>
      <c r="AL14" s="50">
        <f>SUM(AL3*U14)</f>
        <v>0</v>
      </c>
      <c r="AM14" s="50"/>
    </row>
    <row r="15" spans="1:39" ht="12.75">
      <c r="A15" s="8"/>
      <c r="B15">
        <f t="shared" si="6"/>
      </c>
      <c r="C15">
        <f t="shared" si="7"/>
      </c>
      <c r="D15">
        <f t="shared" si="8"/>
      </c>
      <c r="E15">
        <f t="shared" si="9"/>
      </c>
      <c r="F15">
        <f t="shared" si="10"/>
        <v>0</v>
      </c>
      <c r="G15">
        <f t="shared" si="11"/>
        <v>0</v>
      </c>
      <c r="P15" s="52">
        <f t="shared" si="15"/>
      </c>
      <c r="Q15" s="52"/>
      <c r="R15" s="52"/>
      <c r="S15" s="2"/>
      <c r="T15" s="9">
        <f t="shared" si="0"/>
        <v>0</v>
      </c>
      <c r="U15" s="53">
        <f t="shared" si="1"/>
        <v>0</v>
      </c>
      <c r="V15" s="54"/>
      <c r="W15" s="10">
        <f t="shared" si="12"/>
        <v>0</v>
      </c>
      <c r="X15" s="50">
        <f t="shared" si="13"/>
        <v>0</v>
      </c>
      <c r="Y15" s="50"/>
      <c r="Z15" s="50">
        <f t="shared" si="14"/>
        <v>0</v>
      </c>
      <c r="AA15" s="50"/>
      <c r="AB15" s="50">
        <f t="shared" si="2"/>
        <v>0</v>
      </c>
      <c r="AC15" s="50"/>
      <c r="AD15" s="50"/>
      <c r="AE15" s="19">
        <f t="shared" si="3"/>
        <v>0</v>
      </c>
      <c r="AF15" s="50">
        <f t="shared" si="4"/>
        <v>0</v>
      </c>
      <c r="AG15" s="50"/>
      <c r="AH15" s="2"/>
      <c r="AI15" s="44">
        <f t="shared" si="5"/>
        <v>0</v>
      </c>
      <c r="AJ15" s="44"/>
      <c r="AK15" s="44"/>
      <c r="AL15" s="50">
        <f>SUM(AL3*U15)</f>
        <v>0</v>
      </c>
      <c r="AM15" s="50"/>
    </row>
    <row r="16" spans="1:39" ht="12.75">
      <c r="A16" s="8"/>
      <c r="B16">
        <f t="shared" si="6"/>
      </c>
      <c r="C16">
        <f t="shared" si="7"/>
      </c>
      <c r="D16">
        <f t="shared" si="8"/>
      </c>
      <c r="E16">
        <f t="shared" si="9"/>
      </c>
      <c r="F16">
        <f t="shared" si="10"/>
        <v>0</v>
      </c>
      <c r="G16">
        <f t="shared" si="11"/>
        <v>0</v>
      </c>
      <c r="P16" s="52">
        <f t="shared" si="15"/>
      </c>
      <c r="Q16" s="52"/>
      <c r="R16" s="52"/>
      <c r="S16" s="2"/>
      <c r="T16" s="9">
        <f t="shared" si="0"/>
        <v>0</v>
      </c>
      <c r="U16" s="53">
        <f t="shared" si="1"/>
        <v>0</v>
      </c>
      <c r="V16" s="54"/>
      <c r="W16" s="10">
        <f t="shared" si="12"/>
        <v>0</v>
      </c>
      <c r="X16" s="50">
        <f t="shared" si="13"/>
        <v>0</v>
      </c>
      <c r="Y16" s="50"/>
      <c r="Z16" s="50">
        <f t="shared" si="14"/>
        <v>0</v>
      </c>
      <c r="AA16" s="50"/>
      <c r="AB16" s="50">
        <f t="shared" si="2"/>
        <v>0</v>
      </c>
      <c r="AC16" s="50"/>
      <c r="AD16" s="50"/>
      <c r="AE16" s="19">
        <f t="shared" si="3"/>
        <v>0</v>
      </c>
      <c r="AF16" s="50">
        <f t="shared" si="4"/>
        <v>0</v>
      </c>
      <c r="AG16" s="50"/>
      <c r="AH16" s="2"/>
      <c r="AI16" s="44">
        <f t="shared" si="5"/>
        <v>0</v>
      </c>
      <c r="AJ16" s="44"/>
      <c r="AK16" s="44"/>
      <c r="AL16" s="50">
        <f>SUM(AL3*U16)</f>
        <v>0</v>
      </c>
      <c r="AM16" s="50"/>
    </row>
    <row r="17" spans="1:39" ht="12.75">
      <c r="A17" s="8"/>
      <c r="B17">
        <f t="shared" si="6"/>
      </c>
      <c r="C17">
        <f t="shared" si="7"/>
      </c>
      <c r="D17">
        <f t="shared" si="8"/>
      </c>
      <c r="E17">
        <f t="shared" si="9"/>
      </c>
      <c r="F17">
        <f t="shared" si="10"/>
        <v>0</v>
      </c>
      <c r="G17">
        <f t="shared" si="11"/>
        <v>0</v>
      </c>
      <c r="P17" s="52">
        <f t="shared" si="15"/>
      </c>
      <c r="Q17" s="52"/>
      <c r="R17" s="52"/>
      <c r="S17" s="2"/>
      <c r="T17" s="9">
        <f t="shared" si="0"/>
        <v>0</v>
      </c>
      <c r="U17" s="53">
        <f t="shared" si="1"/>
        <v>0</v>
      </c>
      <c r="V17" s="54"/>
      <c r="W17" s="10">
        <f t="shared" si="12"/>
        <v>0</v>
      </c>
      <c r="X17" s="50">
        <f t="shared" si="13"/>
        <v>0</v>
      </c>
      <c r="Y17" s="50"/>
      <c r="Z17" s="50">
        <f t="shared" si="14"/>
        <v>0</v>
      </c>
      <c r="AA17" s="50"/>
      <c r="AB17" s="50">
        <f t="shared" si="2"/>
        <v>0</v>
      </c>
      <c r="AC17" s="50"/>
      <c r="AD17" s="50"/>
      <c r="AE17" s="19">
        <f t="shared" si="3"/>
        <v>0</v>
      </c>
      <c r="AF17" s="50">
        <f t="shared" si="4"/>
        <v>0</v>
      </c>
      <c r="AG17" s="50"/>
      <c r="AH17" s="2"/>
      <c r="AI17" s="44">
        <f t="shared" si="5"/>
        <v>0</v>
      </c>
      <c r="AJ17" s="44"/>
      <c r="AK17" s="44"/>
      <c r="AL17" s="50">
        <f>SUM(AL3*U17)</f>
        <v>0</v>
      </c>
      <c r="AM17" s="50"/>
    </row>
    <row r="18" spans="1:39" ht="12.75">
      <c r="A18" s="8"/>
      <c r="B18">
        <f t="shared" si="6"/>
      </c>
      <c r="C18">
        <f t="shared" si="7"/>
      </c>
      <c r="D18">
        <f t="shared" si="8"/>
      </c>
      <c r="E18">
        <f t="shared" si="9"/>
      </c>
      <c r="F18">
        <f t="shared" si="10"/>
        <v>0</v>
      </c>
      <c r="G18">
        <f t="shared" si="11"/>
        <v>0</v>
      </c>
      <c r="P18" s="52">
        <f t="shared" si="15"/>
      </c>
      <c r="Q18" s="52"/>
      <c r="R18" s="52"/>
      <c r="S18" s="2"/>
      <c r="T18" s="9">
        <f t="shared" si="0"/>
        <v>0</v>
      </c>
      <c r="U18" s="53">
        <f t="shared" si="1"/>
        <v>0</v>
      </c>
      <c r="V18" s="54"/>
      <c r="W18" s="10">
        <f t="shared" si="12"/>
        <v>0</v>
      </c>
      <c r="X18" s="50">
        <f t="shared" si="13"/>
        <v>0</v>
      </c>
      <c r="Y18" s="50"/>
      <c r="Z18" s="50">
        <f t="shared" si="14"/>
        <v>0</v>
      </c>
      <c r="AA18" s="50"/>
      <c r="AB18" s="50">
        <f t="shared" si="2"/>
        <v>0</v>
      </c>
      <c r="AC18" s="50"/>
      <c r="AD18" s="50"/>
      <c r="AE18" s="19">
        <f t="shared" si="3"/>
        <v>0</v>
      </c>
      <c r="AF18" s="50">
        <f t="shared" si="4"/>
        <v>0</v>
      </c>
      <c r="AG18" s="50"/>
      <c r="AH18" s="2"/>
      <c r="AI18" s="44">
        <f t="shared" si="5"/>
        <v>0</v>
      </c>
      <c r="AJ18" s="44"/>
      <c r="AK18" s="44"/>
      <c r="AL18" s="50">
        <f>SUM(AL3*U18)</f>
        <v>0</v>
      </c>
      <c r="AM18" s="50"/>
    </row>
    <row r="19" spans="1:39" ht="12.75">
      <c r="A19" s="8"/>
      <c r="B19">
        <f t="shared" si="6"/>
      </c>
      <c r="C19">
        <f t="shared" si="7"/>
      </c>
      <c r="D19">
        <f t="shared" si="8"/>
      </c>
      <c r="E19">
        <f t="shared" si="9"/>
      </c>
      <c r="F19">
        <f t="shared" si="10"/>
        <v>0</v>
      </c>
      <c r="G19">
        <f t="shared" si="11"/>
        <v>0</v>
      </c>
      <c r="P19" s="52">
        <f t="shared" si="15"/>
      </c>
      <c r="Q19" s="52"/>
      <c r="R19" s="52"/>
      <c r="S19" s="2"/>
      <c r="T19" s="9">
        <f t="shared" si="0"/>
        <v>0</v>
      </c>
      <c r="U19" s="53">
        <f t="shared" si="1"/>
        <v>0</v>
      </c>
      <c r="V19" s="54"/>
      <c r="W19" s="10">
        <f t="shared" si="12"/>
        <v>0</v>
      </c>
      <c r="X19" s="50">
        <f t="shared" si="13"/>
        <v>0</v>
      </c>
      <c r="Y19" s="50"/>
      <c r="Z19" s="50">
        <f t="shared" si="14"/>
        <v>0</v>
      </c>
      <c r="AA19" s="50"/>
      <c r="AB19" s="50">
        <f t="shared" si="2"/>
        <v>0</v>
      </c>
      <c r="AC19" s="50"/>
      <c r="AD19" s="50"/>
      <c r="AE19" s="19">
        <f t="shared" si="3"/>
        <v>0</v>
      </c>
      <c r="AF19" s="50">
        <f t="shared" si="4"/>
        <v>0</v>
      </c>
      <c r="AG19" s="50"/>
      <c r="AH19" s="2"/>
      <c r="AI19" s="44">
        <f t="shared" si="5"/>
        <v>0</v>
      </c>
      <c r="AJ19" s="44"/>
      <c r="AK19" s="44"/>
      <c r="AL19" s="50">
        <f>SUM(AL3*U19)</f>
        <v>0</v>
      </c>
      <c r="AM19" s="50"/>
    </row>
    <row r="20" spans="1:39" ht="12.75">
      <c r="A20" s="8"/>
      <c r="B20">
        <f t="shared" si="6"/>
      </c>
      <c r="C20">
        <f t="shared" si="7"/>
      </c>
      <c r="D20">
        <f t="shared" si="8"/>
      </c>
      <c r="E20">
        <f t="shared" si="9"/>
      </c>
      <c r="F20">
        <f t="shared" si="10"/>
        <v>0</v>
      </c>
      <c r="G20">
        <f t="shared" si="11"/>
        <v>0</v>
      </c>
      <c r="P20" s="52">
        <f t="shared" si="15"/>
      </c>
      <c r="Q20" s="52"/>
      <c r="R20" s="52"/>
      <c r="S20" s="2"/>
      <c r="T20" s="9">
        <f t="shared" si="0"/>
        <v>0</v>
      </c>
      <c r="U20" s="53">
        <f t="shared" si="1"/>
        <v>0</v>
      </c>
      <c r="V20" s="54"/>
      <c r="W20" s="10">
        <f t="shared" si="12"/>
        <v>0</v>
      </c>
      <c r="X20" s="50">
        <f t="shared" si="13"/>
        <v>0</v>
      </c>
      <c r="Y20" s="50"/>
      <c r="Z20" s="50">
        <f t="shared" si="14"/>
        <v>0</v>
      </c>
      <c r="AA20" s="50"/>
      <c r="AB20" s="50">
        <f t="shared" si="2"/>
        <v>0</v>
      </c>
      <c r="AC20" s="50"/>
      <c r="AD20" s="50"/>
      <c r="AE20" s="19">
        <f t="shared" si="3"/>
        <v>0</v>
      </c>
      <c r="AF20" s="50">
        <f t="shared" si="4"/>
        <v>0</v>
      </c>
      <c r="AG20" s="50"/>
      <c r="AH20" s="2"/>
      <c r="AI20" s="44">
        <f t="shared" si="5"/>
        <v>0</v>
      </c>
      <c r="AJ20" s="44"/>
      <c r="AK20" s="44"/>
      <c r="AL20" s="50">
        <f>SUM(AL3*U20)</f>
        <v>0</v>
      </c>
      <c r="AM20" s="50"/>
    </row>
    <row r="21" spans="1:39" ht="12.75">
      <c r="A21" s="8"/>
      <c r="B21">
        <f t="shared" si="6"/>
      </c>
      <c r="C21">
        <f t="shared" si="7"/>
      </c>
      <c r="D21">
        <f t="shared" si="8"/>
      </c>
      <c r="E21">
        <f t="shared" si="9"/>
      </c>
      <c r="F21">
        <f t="shared" si="10"/>
        <v>0</v>
      </c>
      <c r="G21">
        <f t="shared" si="11"/>
        <v>0</v>
      </c>
      <c r="P21" s="52">
        <f t="shared" si="15"/>
      </c>
      <c r="Q21" s="52"/>
      <c r="R21" s="52"/>
      <c r="S21" s="2"/>
      <c r="T21" s="9">
        <f t="shared" si="0"/>
        <v>0</v>
      </c>
      <c r="U21" s="53">
        <f t="shared" si="1"/>
        <v>0</v>
      </c>
      <c r="V21" s="54"/>
      <c r="W21" s="10">
        <f t="shared" si="12"/>
        <v>0</v>
      </c>
      <c r="X21" s="50">
        <f t="shared" si="13"/>
        <v>0</v>
      </c>
      <c r="Y21" s="50"/>
      <c r="Z21" s="50">
        <f t="shared" si="14"/>
        <v>0</v>
      </c>
      <c r="AA21" s="50"/>
      <c r="AB21" s="50">
        <f t="shared" si="2"/>
        <v>0</v>
      </c>
      <c r="AC21" s="50"/>
      <c r="AD21" s="50"/>
      <c r="AE21" s="19">
        <f t="shared" si="3"/>
        <v>0</v>
      </c>
      <c r="AF21" s="50">
        <f t="shared" si="4"/>
        <v>0</v>
      </c>
      <c r="AG21" s="50"/>
      <c r="AH21" s="2"/>
      <c r="AI21" s="44">
        <f t="shared" si="5"/>
        <v>0</v>
      </c>
      <c r="AJ21" s="44"/>
      <c r="AK21" s="44"/>
      <c r="AL21" s="50">
        <f>SUM(AL3*U21)</f>
        <v>0</v>
      </c>
      <c r="AM21" s="50"/>
    </row>
    <row r="22" spans="1:39" ht="12.75">
      <c r="A22" s="8"/>
      <c r="B22">
        <f t="shared" si="6"/>
      </c>
      <c r="C22">
        <f t="shared" si="7"/>
      </c>
      <c r="D22">
        <f t="shared" si="8"/>
      </c>
      <c r="E22">
        <f t="shared" si="9"/>
      </c>
      <c r="F22">
        <f t="shared" si="10"/>
        <v>0</v>
      </c>
      <c r="G22">
        <f t="shared" si="11"/>
        <v>0</v>
      </c>
      <c r="P22" s="52">
        <f t="shared" si="15"/>
      </c>
      <c r="Q22" s="52"/>
      <c r="R22" s="52"/>
      <c r="S22" s="2"/>
      <c r="T22" s="9">
        <f t="shared" si="0"/>
        <v>0</v>
      </c>
      <c r="U22" s="53">
        <f t="shared" si="1"/>
        <v>0</v>
      </c>
      <c r="V22" s="54"/>
      <c r="W22" s="10">
        <f t="shared" si="12"/>
        <v>0</v>
      </c>
      <c r="X22" s="50">
        <f t="shared" si="13"/>
        <v>0</v>
      </c>
      <c r="Y22" s="50"/>
      <c r="Z22" s="50">
        <f t="shared" si="14"/>
        <v>0</v>
      </c>
      <c r="AA22" s="50"/>
      <c r="AB22" s="50">
        <f t="shared" si="2"/>
        <v>0</v>
      </c>
      <c r="AC22" s="50"/>
      <c r="AD22" s="50"/>
      <c r="AE22" s="19">
        <f t="shared" si="3"/>
        <v>0</v>
      </c>
      <c r="AF22" s="50">
        <f t="shared" si="4"/>
        <v>0</v>
      </c>
      <c r="AG22" s="50"/>
      <c r="AH22" s="2"/>
      <c r="AI22" s="44">
        <f t="shared" si="5"/>
        <v>0</v>
      </c>
      <c r="AJ22" s="44"/>
      <c r="AK22" s="44"/>
      <c r="AL22" s="50">
        <f>SUM(AL3*U22)</f>
        <v>0</v>
      </c>
      <c r="AM22" s="50"/>
    </row>
    <row r="23" spans="1:39" ht="12.75">
      <c r="A23" s="8"/>
      <c r="B23">
        <f t="shared" si="6"/>
      </c>
      <c r="C23">
        <f t="shared" si="7"/>
      </c>
      <c r="D23">
        <f t="shared" si="8"/>
      </c>
      <c r="E23">
        <f t="shared" si="9"/>
      </c>
      <c r="F23">
        <f t="shared" si="10"/>
        <v>0</v>
      </c>
      <c r="G23">
        <f t="shared" si="11"/>
        <v>0</v>
      </c>
      <c r="P23" s="52">
        <f t="shared" si="15"/>
      </c>
      <c r="Q23" s="52"/>
      <c r="R23" s="52"/>
      <c r="S23" s="2"/>
      <c r="T23" s="9">
        <f t="shared" si="0"/>
        <v>0</v>
      </c>
      <c r="U23" s="53">
        <f t="shared" si="1"/>
        <v>0</v>
      </c>
      <c r="V23" s="54"/>
      <c r="W23" s="10">
        <f t="shared" si="12"/>
        <v>0</v>
      </c>
      <c r="X23" s="50">
        <f t="shared" si="13"/>
        <v>0</v>
      </c>
      <c r="Y23" s="50"/>
      <c r="Z23" s="50">
        <f t="shared" si="14"/>
        <v>0</v>
      </c>
      <c r="AA23" s="50"/>
      <c r="AB23" s="50">
        <f t="shared" si="2"/>
        <v>0</v>
      </c>
      <c r="AC23" s="50"/>
      <c r="AD23" s="50"/>
      <c r="AE23" s="19">
        <f t="shared" si="3"/>
        <v>0</v>
      </c>
      <c r="AF23" s="50">
        <f t="shared" si="4"/>
        <v>0</v>
      </c>
      <c r="AG23" s="50"/>
      <c r="AH23" s="2"/>
      <c r="AI23" s="44">
        <f t="shared" si="5"/>
        <v>0</v>
      </c>
      <c r="AJ23" s="44"/>
      <c r="AK23" s="44"/>
      <c r="AL23" s="50">
        <f>SUM(AL3*U23)</f>
        <v>0</v>
      </c>
      <c r="AM23" s="50"/>
    </row>
    <row r="24" spans="1:39" ht="12.75">
      <c r="A24" s="8"/>
      <c r="B24">
        <f t="shared" si="6"/>
      </c>
      <c r="C24">
        <f t="shared" si="7"/>
      </c>
      <c r="D24">
        <f t="shared" si="8"/>
      </c>
      <c r="E24">
        <f t="shared" si="9"/>
      </c>
      <c r="F24">
        <f t="shared" si="10"/>
        <v>0</v>
      </c>
      <c r="G24">
        <f t="shared" si="11"/>
        <v>0</v>
      </c>
      <c r="P24" s="52">
        <f t="shared" si="15"/>
      </c>
      <c r="Q24" s="52"/>
      <c r="R24" s="52"/>
      <c r="S24" s="2"/>
      <c r="T24" s="9">
        <f t="shared" si="0"/>
        <v>0</v>
      </c>
      <c r="U24" s="53">
        <f t="shared" si="1"/>
        <v>0</v>
      </c>
      <c r="V24" s="54"/>
      <c r="W24" s="10">
        <f t="shared" si="12"/>
        <v>0</v>
      </c>
      <c r="X24" s="50">
        <f t="shared" si="13"/>
        <v>0</v>
      </c>
      <c r="Y24" s="50"/>
      <c r="Z24" s="50">
        <f t="shared" si="14"/>
        <v>0</v>
      </c>
      <c r="AA24" s="50"/>
      <c r="AB24" s="50">
        <f t="shared" si="2"/>
        <v>0</v>
      </c>
      <c r="AC24" s="50"/>
      <c r="AD24" s="50"/>
      <c r="AE24" s="19">
        <f t="shared" si="3"/>
        <v>0</v>
      </c>
      <c r="AF24" s="50">
        <f t="shared" si="4"/>
        <v>0</v>
      </c>
      <c r="AG24" s="50"/>
      <c r="AH24" s="2"/>
      <c r="AI24" s="44">
        <f t="shared" si="5"/>
        <v>0</v>
      </c>
      <c r="AJ24" s="44"/>
      <c r="AK24" s="44"/>
      <c r="AL24" s="50">
        <f>SUM(AL3*U24)</f>
        <v>0</v>
      </c>
      <c r="AM24" s="50"/>
    </row>
    <row r="25" spans="1:39" ht="12.75">
      <c r="A25" s="8"/>
      <c r="B25">
        <f t="shared" si="6"/>
      </c>
      <c r="C25">
        <f t="shared" si="7"/>
      </c>
      <c r="D25">
        <f t="shared" si="8"/>
      </c>
      <c r="E25">
        <f t="shared" si="9"/>
      </c>
      <c r="F25">
        <f t="shared" si="10"/>
        <v>0</v>
      </c>
      <c r="G25">
        <f t="shared" si="11"/>
        <v>0</v>
      </c>
      <c r="P25" s="52">
        <f t="shared" si="15"/>
      </c>
      <c r="Q25" s="52"/>
      <c r="R25" s="52"/>
      <c r="S25" s="2"/>
      <c r="T25" s="9">
        <f t="shared" si="0"/>
        <v>0</v>
      </c>
      <c r="U25" s="53">
        <f t="shared" si="1"/>
        <v>0</v>
      </c>
      <c r="V25" s="54"/>
      <c r="W25" s="10">
        <f t="shared" si="12"/>
        <v>0</v>
      </c>
      <c r="X25" s="50">
        <f t="shared" si="13"/>
        <v>0</v>
      </c>
      <c r="Y25" s="50"/>
      <c r="Z25" s="50">
        <f t="shared" si="14"/>
        <v>0</v>
      </c>
      <c r="AA25" s="50"/>
      <c r="AB25" s="50">
        <f t="shared" si="2"/>
        <v>0</v>
      </c>
      <c r="AC25" s="50"/>
      <c r="AD25" s="50"/>
      <c r="AE25" s="19">
        <f t="shared" si="3"/>
        <v>0</v>
      </c>
      <c r="AF25" s="50">
        <f t="shared" si="4"/>
        <v>0</v>
      </c>
      <c r="AG25" s="50"/>
      <c r="AH25" s="2"/>
      <c r="AI25" s="44">
        <f t="shared" si="5"/>
        <v>0</v>
      </c>
      <c r="AJ25" s="44"/>
      <c r="AK25" s="44"/>
      <c r="AL25" s="50">
        <f>SUM(AL3*U25)</f>
        <v>0</v>
      </c>
      <c r="AM25" s="50"/>
    </row>
    <row r="26" spans="1:39" ht="12.75">
      <c r="A26" s="8"/>
      <c r="B26">
        <f t="shared" si="6"/>
      </c>
      <c r="C26">
        <f t="shared" si="7"/>
      </c>
      <c r="D26">
        <f t="shared" si="8"/>
      </c>
      <c r="E26">
        <f t="shared" si="9"/>
      </c>
      <c r="F26">
        <f t="shared" si="10"/>
        <v>0</v>
      </c>
      <c r="G26">
        <f t="shared" si="11"/>
        <v>0</v>
      </c>
      <c r="P26" s="52">
        <f t="shared" si="15"/>
      </c>
      <c r="Q26" s="52"/>
      <c r="R26" s="52"/>
      <c r="S26" s="2"/>
      <c r="T26" s="9">
        <f t="shared" si="0"/>
        <v>0</v>
      </c>
      <c r="U26" s="53">
        <f t="shared" si="1"/>
        <v>0</v>
      </c>
      <c r="V26" s="54"/>
      <c r="W26" s="10">
        <f t="shared" si="12"/>
        <v>0</v>
      </c>
      <c r="X26" s="50">
        <f t="shared" si="13"/>
        <v>0</v>
      </c>
      <c r="Y26" s="50"/>
      <c r="Z26" s="50">
        <f t="shared" si="14"/>
        <v>0</v>
      </c>
      <c r="AA26" s="50"/>
      <c r="AB26" s="50">
        <f t="shared" si="2"/>
        <v>0</v>
      </c>
      <c r="AC26" s="50"/>
      <c r="AD26" s="50"/>
      <c r="AE26" s="19">
        <f t="shared" si="3"/>
        <v>0</v>
      </c>
      <c r="AF26" s="50">
        <f t="shared" si="4"/>
        <v>0</v>
      </c>
      <c r="AG26" s="50"/>
      <c r="AH26" s="2"/>
      <c r="AI26" s="44">
        <f t="shared" si="5"/>
        <v>0</v>
      </c>
      <c r="AJ26" s="44"/>
      <c r="AK26" s="44"/>
      <c r="AL26" s="50">
        <f>SUM(AL3*U26)</f>
        <v>0</v>
      </c>
      <c r="AM26" s="50"/>
    </row>
    <row r="27" spans="1:39" ht="12.75">
      <c r="A27" s="8"/>
      <c r="B27">
        <f t="shared" si="6"/>
      </c>
      <c r="C27">
        <f t="shared" si="7"/>
      </c>
      <c r="D27">
        <f t="shared" si="8"/>
      </c>
      <c r="E27">
        <f t="shared" si="9"/>
      </c>
      <c r="F27">
        <f t="shared" si="10"/>
        <v>0</v>
      </c>
      <c r="G27">
        <f t="shared" si="11"/>
        <v>0</v>
      </c>
      <c r="P27" s="52">
        <f t="shared" si="15"/>
      </c>
      <c r="Q27" s="52"/>
      <c r="R27" s="52"/>
      <c r="S27" s="2"/>
      <c r="T27" s="9">
        <f t="shared" si="0"/>
        <v>0</v>
      </c>
      <c r="U27" s="53">
        <f t="shared" si="1"/>
        <v>0</v>
      </c>
      <c r="V27" s="54"/>
      <c r="W27" s="10">
        <f t="shared" si="12"/>
        <v>0</v>
      </c>
      <c r="X27" s="50">
        <f t="shared" si="13"/>
        <v>0</v>
      </c>
      <c r="Y27" s="50"/>
      <c r="Z27" s="50">
        <f t="shared" si="14"/>
        <v>0</v>
      </c>
      <c r="AA27" s="50"/>
      <c r="AB27" s="50">
        <f t="shared" si="2"/>
        <v>0</v>
      </c>
      <c r="AC27" s="50"/>
      <c r="AD27" s="50"/>
      <c r="AE27" s="19">
        <f t="shared" si="3"/>
        <v>0</v>
      </c>
      <c r="AF27" s="50">
        <f t="shared" si="4"/>
        <v>0</v>
      </c>
      <c r="AG27" s="50"/>
      <c r="AH27" s="2"/>
      <c r="AI27" s="44">
        <f t="shared" si="5"/>
        <v>0</v>
      </c>
      <c r="AJ27" s="44"/>
      <c r="AK27" s="44"/>
      <c r="AL27" s="50">
        <f>SUM(AL3*U27)</f>
        <v>0</v>
      </c>
      <c r="AM27" s="50"/>
    </row>
    <row r="28" spans="1:39" ht="12.75">
      <c r="A28" s="8"/>
      <c r="B28">
        <f t="shared" si="6"/>
      </c>
      <c r="C28">
        <f t="shared" si="7"/>
      </c>
      <c r="D28">
        <f t="shared" si="8"/>
      </c>
      <c r="E28">
        <f t="shared" si="9"/>
      </c>
      <c r="F28">
        <f t="shared" si="10"/>
        <v>0</v>
      </c>
      <c r="G28">
        <f t="shared" si="11"/>
        <v>0</v>
      </c>
      <c r="P28" s="52">
        <f t="shared" si="15"/>
      </c>
      <c r="Q28" s="52"/>
      <c r="R28" s="52"/>
      <c r="S28" s="2"/>
      <c r="T28" s="9">
        <f t="shared" si="0"/>
        <v>0</v>
      </c>
      <c r="U28" s="53">
        <f t="shared" si="1"/>
        <v>0</v>
      </c>
      <c r="V28" s="54"/>
      <c r="W28" s="10">
        <f t="shared" si="12"/>
        <v>0</v>
      </c>
      <c r="X28" s="50">
        <f t="shared" si="13"/>
        <v>0</v>
      </c>
      <c r="Y28" s="50"/>
      <c r="Z28" s="50">
        <f t="shared" si="14"/>
        <v>0</v>
      </c>
      <c r="AA28" s="50"/>
      <c r="AB28" s="50">
        <f t="shared" si="2"/>
        <v>0</v>
      </c>
      <c r="AC28" s="50"/>
      <c r="AD28" s="50"/>
      <c r="AE28" s="19">
        <f t="shared" si="3"/>
        <v>0</v>
      </c>
      <c r="AF28" s="50">
        <f t="shared" si="4"/>
        <v>0</v>
      </c>
      <c r="AG28" s="50"/>
      <c r="AH28" s="2"/>
      <c r="AI28" s="44">
        <f t="shared" si="5"/>
        <v>0</v>
      </c>
      <c r="AJ28" s="44"/>
      <c r="AK28" s="44"/>
      <c r="AL28" s="50">
        <f>SUM(AL3*U28)</f>
        <v>0</v>
      </c>
      <c r="AM28" s="50"/>
    </row>
    <row r="29" spans="1:39" ht="12.75">
      <c r="A29" s="12"/>
      <c r="B29">
        <f t="shared" si="6"/>
      </c>
      <c r="C29">
        <f t="shared" si="7"/>
      </c>
      <c r="D29">
        <f t="shared" si="8"/>
      </c>
      <c r="E29">
        <f t="shared" si="9"/>
      </c>
      <c r="F29">
        <f t="shared" si="10"/>
        <v>0</v>
      </c>
      <c r="G29">
        <f t="shared" si="11"/>
        <v>0</v>
      </c>
      <c r="P29" s="52">
        <f t="shared" si="15"/>
      </c>
      <c r="Q29" s="52"/>
      <c r="R29" s="52"/>
      <c r="S29" s="7"/>
      <c r="T29" s="9">
        <f t="shared" si="0"/>
        <v>0</v>
      </c>
      <c r="U29" s="53">
        <f t="shared" si="1"/>
        <v>0</v>
      </c>
      <c r="V29" s="54"/>
      <c r="W29" s="10">
        <f t="shared" si="12"/>
        <v>0</v>
      </c>
      <c r="X29" s="50">
        <f t="shared" si="13"/>
        <v>0</v>
      </c>
      <c r="Y29" s="50"/>
      <c r="Z29" s="50">
        <f t="shared" si="14"/>
        <v>0</v>
      </c>
      <c r="AA29" s="50"/>
      <c r="AB29" s="50">
        <f t="shared" si="2"/>
        <v>0</v>
      </c>
      <c r="AC29" s="50"/>
      <c r="AD29" s="50"/>
      <c r="AE29" s="19">
        <f t="shared" si="3"/>
        <v>0</v>
      </c>
      <c r="AF29" s="50">
        <f t="shared" si="4"/>
        <v>0</v>
      </c>
      <c r="AG29" s="50"/>
      <c r="AH29" s="2"/>
      <c r="AI29" s="44">
        <f t="shared" si="5"/>
        <v>0</v>
      </c>
      <c r="AJ29" s="44"/>
      <c r="AK29" s="44"/>
      <c r="AL29" s="50">
        <f>SUM(AL3*U29)</f>
        <v>0</v>
      </c>
      <c r="AM29" s="50"/>
    </row>
    <row r="30" spans="1:39" ht="12.75">
      <c r="A30" s="51" t="s">
        <v>1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44">
        <f>SUM(U5:V29)</f>
        <v>0</v>
      </c>
      <c r="V30" s="44"/>
      <c r="W30" s="57">
        <f>SUM(W5:W29)</f>
        <v>0</v>
      </c>
      <c r="X30" s="44">
        <f>SUM(X5:Y29)</f>
        <v>0</v>
      </c>
      <c r="Y30" s="44"/>
      <c r="Z30" s="44">
        <f>SUM(Z5:AA29)</f>
        <v>0</v>
      </c>
      <c r="AA30" s="44"/>
      <c r="AB30" s="44">
        <f>SUM(AB5:AD29)</f>
        <v>0</v>
      </c>
      <c r="AC30" s="44"/>
      <c r="AD30" s="44"/>
      <c r="AE30" s="51"/>
      <c r="AF30" s="44">
        <f>SUM(AF5:AG29)</f>
        <v>0</v>
      </c>
      <c r="AG30" s="44"/>
      <c r="AH30" s="44">
        <f>SUM(AH5:AH29)</f>
        <v>0</v>
      </c>
      <c r="AI30" s="44">
        <f>SUM(AI5:AK29)</f>
        <v>0</v>
      </c>
      <c r="AJ30" s="44"/>
      <c r="AK30" s="44"/>
      <c r="AL30" s="44">
        <f>SUM(AL5:AM29)</f>
        <v>0</v>
      </c>
      <c r="AM30" s="44"/>
    </row>
    <row r="31" spans="1:39" ht="12.7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44"/>
      <c r="V31" s="44"/>
      <c r="W31" s="58"/>
      <c r="X31" s="44"/>
      <c r="Y31" s="44"/>
      <c r="Z31" s="44"/>
      <c r="AA31" s="44"/>
      <c r="AB31" s="44"/>
      <c r="AC31" s="44"/>
      <c r="AD31" s="44"/>
      <c r="AE31" s="51"/>
      <c r="AF31" s="44"/>
      <c r="AG31" s="44"/>
      <c r="AH31" s="44"/>
      <c r="AI31" s="44"/>
      <c r="AJ31" s="44"/>
      <c r="AK31" s="44"/>
      <c r="AL31" s="44"/>
      <c r="AM31" s="44"/>
    </row>
    <row r="32" ht="13.5" customHeight="1"/>
    <row r="33" ht="13.5" customHeight="1" thickBot="1"/>
    <row r="34" spans="17:24" ht="13.5" customHeight="1" thickBot="1">
      <c r="Q34" s="43" t="s">
        <v>24</v>
      </c>
      <c r="R34" s="43"/>
      <c r="S34" s="43"/>
      <c r="T34" s="43"/>
      <c r="U34" s="43"/>
      <c r="V34" s="43"/>
      <c r="W34" s="45">
        <f>SUM(U30+W30+AL30)</f>
        <v>0</v>
      </c>
      <c r="X34" s="46"/>
    </row>
    <row r="35" ht="13.5" customHeight="1"/>
    <row r="36" ht="13.5" customHeight="1"/>
    <row r="37" ht="13.5" customHeight="1"/>
    <row r="38" spans="19:38" ht="12.75">
      <c r="S38" s="43" t="s">
        <v>2</v>
      </c>
      <c r="T38" s="43"/>
      <c r="U38" s="43"/>
      <c r="V38" s="43"/>
      <c r="W38" s="43"/>
      <c r="X38" s="43"/>
      <c r="Z38" s="1"/>
      <c r="AC38" s="1"/>
      <c r="AF38" s="43" t="s">
        <v>4</v>
      </c>
      <c r="AG38" s="43"/>
      <c r="AH38" s="43"/>
      <c r="AI38" s="43"/>
      <c r="AJ38" s="43"/>
      <c r="AL38" s="5"/>
    </row>
    <row r="39" spans="19:38" ht="12.75">
      <c r="S39" s="43" t="s">
        <v>3</v>
      </c>
      <c r="T39" s="43"/>
      <c r="U39" s="43"/>
      <c r="V39" s="43"/>
      <c r="W39" s="43"/>
      <c r="X39" s="43"/>
      <c r="Z39" s="1"/>
      <c r="AC39" s="1"/>
      <c r="AE39" s="43" t="s">
        <v>28</v>
      </c>
      <c r="AF39" s="43"/>
      <c r="AG39" s="43"/>
      <c r="AH39" s="43"/>
      <c r="AI39" s="43"/>
      <c r="AJ39" s="43"/>
      <c r="AK39" s="43"/>
      <c r="AL39" s="5"/>
    </row>
    <row r="40" spans="19:38" ht="12.75">
      <c r="S40" s="43" t="s">
        <v>22</v>
      </c>
      <c r="T40" s="43"/>
      <c r="U40" s="43"/>
      <c r="V40" s="43"/>
      <c r="W40" s="43"/>
      <c r="X40" s="43"/>
      <c r="Z40" s="1"/>
      <c r="AC40" s="1"/>
      <c r="AF40" s="1"/>
      <c r="AL40" s="5"/>
    </row>
  </sheetData>
  <sheetProtection/>
  <mergeCells count="244">
    <mergeCell ref="AL30:AM31"/>
    <mergeCell ref="AL6:AM6"/>
    <mergeCell ref="AL7:AM7"/>
    <mergeCell ref="AL8:AM8"/>
    <mergeCell ref="AL9:AM9"/>
    <mergeCell ref="AL10:AM10"/>
    <mergeCell ref="AL11:AM11"/>
    <mergeCell ref="AL12:AM12"/>
    <mergeCell ref="AL13:AM13"/>
    <mergeCell ref="AL14:AM14"/>
    <mergeCell ref="AL26:AM26"/>
    <mergeCell ref="AL27:AM27"/>
    <mergeCell ref="AL28:AM28"/>
    <mergeCell ref="AL29:AM29"/>
    <mergeCell ref="AL22:AM22"/>
    <mergeCell ref="AL23:AM23"/>
    <mergeCell ref="AL24:AM24"/>
    <mergeCell ref="AL25:AM25"/>
    <mergeCell ref="AL18:AM18"/>
    <mergeCell ref="AL19:AM19"/>
    <mergeCell ref="AL20:AM20"/>
    <mergeCell ref="AL21:AM21"/>
    <mergeCell ref="AL15:AM15"/>
    <mergeCell ref="AL16:AM16"/>
    <mergeCell ref="AL17:AM17"/>
    <mergeCell ref="AL1:AM2"/>
    <mergeCell ref="AL3:AM3"/>
    <mergeCell ref="AL4:AM4"/>
    <mergeCell ref="AL5:AM5"/>
    <mergeCell ref="P4:R4"/>
    <mergeCell ref="P5:R5"/>
    <mergeCell ref="U1:V3"/>
    <mergeCell ref="Z1:AA2"/>
    <mergeCell ref="X3:Y3"/>
    <mergeCell ref="Z3:AA3"/>
    <mergeCell ref="P6:R6"/>
    <mergeCell ref="P1:R3"/>
    <mergeCell ref="P11:R11"/>
    <mergeCell ref="P12:R12"/>
    <mergeCell ref="P7:R7"/>
    <mergeCell ref="P8:R8"/>
    <mergeCell ref="P9:R9"/>
    <mergeCell ref="P10:R10"/>
    <mergeCell ref="P15:R15"/>
    <mergeCell ref="P16:R16"/>
    <mergeCell ref="P17:R17"/>
    <mergeCell ref="P13:R13"/>
    <mergeCell ref="P23:R23"/>
    <mergeCell ref="P24:R24"/>
    <mergeCell ref="P21:R21"/>
    <mergeCell ref="P14:R14"/>
    <mergeCell ref="P25:R25"/>
    <mergeCell ref="P26:R26"/>
    <mergeCell ref="U4:V4"/>
    <mergeCell ref="P27:R27"/>
    <mergeCell ref="P28:R28"/>
    <mergeCell ref="P29:R29"/>
    <mergeCell ref="P22:R22"/>
    <mergeCell ref="P18:R18"/>
    <mergeCell ref="P19:R19"/>
    <mergeCell ref="P20:R20"/>
    <mergeCell ref="AB1:AD3"/>
    <mergeCell ref="AE1:AG1"/>
    <mergeCell ref="AI1:AK3"/>
    <mergeCell ref="AE2:AE3"/>
    <mergeCell ref="AF2:AG3"/>
    <mergeCell ref="U5:V5"/>
    <mergeCell ref="X5:Y5"/>
    <mergeCell ref="Z5:AA5"/>
    <mergeCell ref="AB5:AD5"/>
    <mergeCell ref="AF5:AG5"/>
    <mergeCell ref="AI5:AK5"/>
    <mergeCell ref="X4:Y4"/>
    <mergeCell ref="Z4:AA4"/>
    <mergeCell ref="AB4:AD4"/>
    <mergeCell ref="AF4:AG4"/>
    <mergeCell ref="AI4:AK4"/>
    <mergeCell ref="AF6:AG6"/>
    <mergeCell ref="AI6:AK6"/>
    <mergeCell ref="X7:Y7"/>
    <mergeCell ref="Z7:AA7"/>
    <mergeCell ref="AB7:AD7"/>
    <mergeCell ref="AF7:AG7"/>
    <mergeCell ref="AI7:AK7"/>
    <mergeCell ref="X6:Y6"/>
    <mergeCell ref="Z6:AA6"/>
    <mergeCell ref="AB6:AD6"/>
    <mergeCell ref="U8:V8"/>
    <mergeCell ref="X8:Y8"/>
    <mergeCell ref="Z8:AA8"/>
    <mergeCell ref="AB8:AD8"/>
    <mergeCell ref="AF10:AG10"/>
    <mergeCell ref="AI10:AK10"/>
    <mergeCell ref="U9:V9"/>
    <mergeCell ref="X9:Y9"/>
    <mergeCell ref="Z9:AA9"/>
    <mergeCell ref="AB9:AD9"/>
    <mergeCell ref="AF8:AG8"/>
    <mergeCell ref="AI8:AK8"/>
    <mergeCell ref="AF9:AG9"/>
    <mergeCell ref="AI9:AK9"/>
    <mergeCell ref="AF11:AG11"/>
    <mergeCell ref="AI11:AK11"/>
    <mergeCell ref="U10:V10"/>
    <mergeCell ref="X10:Y10"/>
    <mergeCell ref="U11:V11"/>
    <mergeCell ref="X11:Y11"/>
    <mergeCell ref="Z11:AA11"/>
    <mergeCell ref="AB11:AD11"/>
    <mergeCell ref="Z10:AA10"/>
    <mergeCell ref="AB10:AD10"/>
    <mergeCell ref="AF12:AG12"/>
    <mergeCell ref="AI12:AK12"/>
    <mergeCell ref="U12:V12"/>
    <mergeCell ref="X12:Y12"/>
    <mergeCell ref="Z12:AA12"/>
    <mergeCell ref="AB12:AD12"/>
    <mergeCell ref="U13:V13"/>
    <mergeCell ref="X13:Y13"/>
    <mergeCell ref="Z13:AA13"/>
    <mergeCell ref="AB13:AD13"/>
    <mergeCell ref="AF15:AG15"/>
    <mergeCell ref="AI15:AK15"/>
    <mergeCell ref="U14:V14"/>
    <mergeCell ref="X14:Y14"/>
    <mergeCell ref="Z14:AA14"/>
    <mergeCell ref="AB14:AD14"/>
    <mergeCell ref="AF13:AG13"/>
    <mergeCell ref="AI13:AK13"/>
    <mergeCell ref="AF14:AG14"/>
    <mergeCell ref="AI14:AK14"/>
    <mergeCell ref="AF16:AG16"/>
    <mergeCell ref="AI16:AK16"/>
    <mergeCell ref="U15:V15"/>
    <mergeCell ref="X15:Y15"/>
    <mergeCell ref="U16:V16"/>
    <mergeCell ref="X16:Y16"/>
    <mergeCell ref="Z16:AA16"/>
    <mergeCell ref="AB16:AD16"/>
    <mergeCell ref="Z15:AA15"/>
    <mergeCell ref="AB15:AD15"/>
    <mergeCell ref="U17:V17"/>
    <mergeCell ref="X17:Y17"/>
    <mergeCell ref="Z17:AA17"/>
    <mergeCell ref="AB17:AD17"/>
    <mergeCell ref="AF19:AG19"/>
    <mergeCell ref="AI19:AK19"/>
    <mergeCell ref="U18:V18"/>
    <mergeCell ref="X18:Y18"/>
    <mergeCell ref="Z18:AA18"/>
    <mergeCell ref="AB18:AD18"/>
    <mergeCell ref="AF17:AG17"/>
    <mergeCell ref="AI17:AK17"/>
    <mergeCell ref="AF18:AG18"/>
    <mergeCell ref="AI18:AK18"/>
    <mergeCell ref="AF20:AG20"/>
    <mergeCell ref="AI20:AK20"/>
    <mergeCell ref="U19:V19"/>
    <mergeCell ref="X19:Y19"/>
    <mergeCell ref="U20:V20"/>
    <mergeCell ref="X20:Y20"/>
    <mergeCell ref="Z20:AA20"/>
    <mergeCell ref="AB20:AD20"/>
    <mergeCell ref="Z19:AA19"/>
    <mergeCell ref="AB19:AD19"/>
    <mergeCell ref="U21:V21"/>
    <mergeCell ref="X21:Y21"/>
    <mergeCell ref="Z21:AA21"/>
    <mergeCell ref="AB21:AD21"/>
    <mergeCell ref="U22:V22"/>
    <mergeCell ref="X22:Y22"/>
    <mergeCell ref="Z22:AA22"/>
    <mergeCell ref="AB22:AD22"/>
    <mergeCell ref="Z24:AA24"/>
    <mergeCell ref="AB24:AD24"/>
    <mergeCell ref="AF23:AG23"/>
    <mergeCell ref="AI23:AK23"/>
    <mergeCell ref="AF21:AG21"/>
    <mergeCell ref="AI21:AK21"/>
    <mergeCell ref="AF22:AG22"/>
    <mergeCell ref="AI22:AK22"/>
    <mergeCell ref="AB25:AD25"/>
    <mergeCell ref="AI24:AK24"/>
    <mergeCell ref="AF25:AG25"/>
    <mergeCell ref="AI25:AK25"/>
    <mergeCell ref="U23:V23"/>
    <mergeCell ref="X23:Y23"/>
    <mergeCell ref="Z23:AA23"/>
    <mergeCell ref="AB23:AD23"/>
    <mergeCell ref="U24:V24"/>
    <mergeCell ref="X24:Y24"/>
    <mergeCell ref="AI26:AK26"/>
    <mergeCell ref="Z26:AA26"/>
    <mergeCell ref="AB26:AD26"/>
    <mergeCell ref="AF26:AG26"/>
    <mergeCell ref="AF24:AG24"/>
    <mergeCell ref="U26:V26"/>
    <mergeCell ref="X26:Y26"/>
    <mergeCell ref="U25:V25"/>
    <mergeCell ref="X25:Y25"/>
    <mergeCell ref="Z25:AA25"/>
    <mergeCell ref="U27:V27"/>
    <mergeCell ref="X27:Y27"/>
    <mergeCell ref="AB28:AD28"/>
    <mergeCell ref="AF27:AG27"/>
    <mergeCell ref="AI27:AK27"/>
    <mergeCell ref="Z27:AA27"/>
    <mergeCell ref="AB27:AD27"/>
    <mergeCell ref="U6:V6"/>
    <mergeCell ref="U7:V7"/>
    <mergeCell ref="AE30:AE31"/>
    <mergeCell ref="AF30:AG31"/>
    <mergeCell ref="U30:V31"/>
    <mergeCell ref="X30:Y31"/>
    <mergeCell ref="Z29:AA29"/>
    <mergeCell ref="AB29:AD29"/>
    <mergeCell ref="AF29:AG29"/>
    <mergeCell ref="Z28:AA28"/>
    <mergeCell ref="S39:X39"/>
    <mergeCell ref="AH30:AH31"/>
    <mergeCell ref="AI30:AK31"/>
    <mergeCell ref="AE39:AK39"/>
    <mergeCell ref="Q34:V34"/>
    <mergeCell ref="W34:X34"/>
    <mergeCell ref="S1:T2"/>
    <mergeCell ref="AH1:AH3"/>
    <mergeCell ref="S38:X38"/>
    <mergeCell ref="AF38:AJ38"/>
    <mergeCell ref="Z30:AA31"/>
    <mergeCell ref="AB30:AD31"/>
    <mergeCell ref="AF28:AG28"/>
    <mergeCell ref="AI28:AK28"/>
    <mergeCell ref="X28:Y28"/>
    <mergeCell ref="AI29:AK29"/>
    <mergeCell ref="S40:X40"/>
    <mergeCell ref="B1:B3"/>
    <mergeCell ref="A1:A3"/>
    <mergeCell ref="A30:T31"/>
    <mergeCell ref="X1:X2"/>
    <mergeCell ref="W1:W2"/>
    <mergeCell ref="W30:W31"/>
    <mergeCell ref="U29:V29"/>
    <mergeCell ref="X29:Y29"/>
    <mergeCell ref="U28:V28"/>
  </mergeCells>
  <printOptions/>
  <pageMargins left="0.7874015748031497" right="0.7874015748031497" top="0.984251968503937" bottom="0.984251968503937" header="0.5118110236220472" footer="0.5118110236220472"/>
  <pageSetup horizontalDpi="120" verticalDpi="120" orientation="landscape" paperSize="9" scale="89" r:id="rId1"/>
  <headerFooter alignWithMargins="0">
    <oddHeader>&amp;CPROGETTO LULLUBIES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Mormanno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Direzione Didattica</dc:creator>
  <cp:keywords/>
  <dc:description/>
  <cp:lastModifiedBy>Rosellina</cp:lastModifiedBy>
  <cp:lastPrinted>2018-08-28T10:41:58Z</cp:lastPrinted>
  <dcterms:created xsi:type="dcterms:W3CDTF">2000-10-03T07:11:12Z</dcterms:created>
  <dcterms:modified xsi:type="dcterms:W3CDTF">2018-09-26T19:55:27Z</dcterms:modified>
  <cp:category/>
  <cp:version/>
  <cp:contentType/>
  <cp:contentStatus/>
</cp:coreProperties>
</file>